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howInkAnnotation="0" codeName="ThisWorkbook"/>
  <mc:AlternateContent xmlns:mc="http://schemas.openxmlformats.org/markup-compatibility/2006">
    <mc:Choice Requires="x15">
      <x15ac:absPath xmlns:x15ac="http://schemas.microsoft.com/office/spreadsheetml/2010/11/ac" url="\\RBGAT1FILEN01\eastusers$\jsevest_rogersbenef\Desktop\Census Templates\"/>
    </mc:Choice>
  </mc:AlternateContent>
  <xr:revisionPtr revIDLastSave="0" documentId="13_ncr:1_{E9B89C4B-149F-420F-83AD-2B39B781B552}" xr6:coauthVersionLast="47" xr6:coauthVersionMax="47" xr10:uidLastSave="{00000000-0000-0000-0000-000000000000}"/>
  <bookViews>
    <workbookView xWindow="24180" yWindow="-6060" windowWidth="29040" windowHeight="15840" activeTab="1" xr2:uid="{00000000-000D-0000-FFFF-FFFF00000000}"/>
  </bookViews>
  <sheets>
    <sheet name="RFP INFO" sheetId="14" r:id="rId1"/>
    <sheet name="Census" sheetId="1" r:id="rId2"/>
    <sheet name="UeS" sheetId="13" state="hidden" r:id="rId3"/>
  </sheets>
  <externalReferences>
    <externalReference r:id="rId4"/>
    <externalReference r:id="rId5"/>
    <externalReference r:id="rId6"/>
    <externalReference r:id="rId7"/>
  </externalReferences>
  <definedNames>
    <definedName name="_EDA1">#REF!</definedName>
    <definedName name="_EDA2">#REF!</definedName>
    <definedName name="_EDA3">#REF!</definedName>
    <definedName name="_EDA4">#REF!</definedName>
    <definedName name="BaseRate">#REF!</definedName>
    <definedName name="Census">#REF!</definedName>
    <definedName name="CensusHcr">#REF!</definedName>
    <definedName name="coins">#N/A</definedName>
    <definedName name="COT">[1]Instructions!$A$3:$A$7</definedName>
    <definedName name="cov_type_code">[2]Formulas!$C$21:$D$31</definedName>
    <definedName name="Coverage_Tier__Health">[3]SellPoint!$G$4</definedName>
    <definedName name="CPAgeSexPrefillTo96National">#REF!</definedName>
    <definedName name="CT" comment="Coverage Type">#REF!</definedName>
    <definedName name="dcopay">#N/A</definedName>
    <definedName name="deduct">#N/A</definedName>
    <definedName name="dental_ID">[2]Sales!$D$20:$F$35</definedName>
    <definedName name="Dental_Prod_Pkg">[2]Sales!$D$20:$E$35</definedName>
    <definedName name="Dental_Product">OFFSET([2]Formulas!$B$1,0,0,COUNTA([2]Formulas!$B$1:$B$65536),1)</definedName>
    <definedName name="disability_code">[2]Formulas!$C$51:$D$55</definedName>
    <definedName name="drcopay">#N/A</definedName>
    <definedName name="EEChNoChildren">#REF!</definedName>
    <definedName name="emp_status_code">[2]Formulas!$C$2:$D$5</definedName>
    <definedName name="ercopay">#N/A</definedName>
    <definedName name="ExhibitIV">#N/A</definedName>
    <definedName name="ExhibitIVDesc">#N/A</definedName>
    <definedName name="ExhibitV">#N/A</definedName>
    <definedName name="ExhibitVDesc">#N/A</definedName>
    <definedName name="ExhibitVI">#N/A</definedName>
    <definedName name="ExhibitVIDesc">#N/A</definedName>
    <definedName name="ExhibitVII">#N/A</definedName>
    <definedName name="ExhibitVIIDesc">#N/A</definedName>
    <definedName name="FamilyNoChildren">#REF!</definedName>
    <definedName name="FudgeFactor">#REF!</definedName>
    <definedName name="G" comment="Ashish">#REF!</definedName>
    <definedName name="GEN">[1]Instructions!$C$3:$C$5</definedName>
    <definedName name="gender">[2]Formulas!$C$59:$C$60</definedName>
    <definedName name="Health_Div_Code">[2]Sales!$A$20:$B$240</definedName>
    <definedName name="health_pkg_formula">[2]Formulas!#REF!</definedName>
    <definedName name="Health_Product">OFFSET([2]Formulas!$A$1,0,0,COUNTA([2]Formulas!$A$1:$A$65536),1)</definedName>
    <definedName name="hlt_disability_code">#REF!</definedName>
    <definedName name="hlt_lif_pkg_config">[2]Formulas!$G$43</definedName>
    <definedName name="hlt_lif_tier">[2]Sales!$A$17</definedName>
    <definedName name="hlt_life1_formula">[2]Formulas!#REF!</definedName>
    <definedName name="hlt_life2_formula">[2]Formulas!#REF!</definedName>
    <definedName name="hlt_life3_formula">[2]Formulas!#REF!</definedName>
    <definedName name="InASManualInput2Tier">#REF!</definedName>
    <definedName name="InASManualInput3Tier">#REF!</definedName>
    <definedName name="InASManualInput4Tier">#REF!</definedName>
    <definedName name="InASManualInputMembers">#REF!</definedName>
    <definedName name="InAverageContractSize">#N/A</definedName>
    <definedName name="InUserHeader1">#N/A</definedName>
    <definedName name="InUserHeader2">#N/A</definedName>
    <definedName name="Majorcategory">#N/A</definedName>
    <definedName name="marital_status_code">[2]Formulas!$C$8:$D$13</definedName>
    <definedName name="mfdc">#N/A</definedName>
    <definedName name="P_Factor">#N/A</definedName>
    <definedName name="Patients_Member_Factor">#N/A</definedName>
    <definedName name="pay_freq_code">[2]Formulas!$C$34:$D$38</definedName>
    <definedName name="Plandesign">#N/A</definedName>
    <definedName name="rate">#N/A</definedName>
    <definedName name="rel_type">[2]Formulas!$C$41:$C$44</definedName>
    <definedName name="rel_type_code">[2]Formulas!$C$41:$D$45</definedName>
    <definedName name="RLC">[1]Instructions!$B$3:$B$6</definedName>
    <definedName name="RSC" comment="Relationship Code">#REF!</definedName>
    <definedName name="rxcopay">#N/A</definedName>
    <definedName name="rxfdc">#N/A</definedName>
    <definedName name="Segment">#N/A</definedName>
    <definedName name="Sellpoint">#REF!</definedName>
    <definedName name="SP">[2]Formulas!#REF!</definedName>
    <definedName name="State">#N/A</definedName>
    <definedName name="TabOrder">'[4]COMPANY INFO'!$D$4,'[4]COMPANY INFO'!$D$5,'[4]COMPANY INFO'!$D$6,'[4]COMPANY INFO'!$F$6,'[4]COMPANY INFO'!$H$6,'[4]COMPANY INFO'!$D$7,'[4]COMPANY INFO'!$G$7,'[4]COMPANY INFO'!$F$8,'[4]COMPANY INFO'!$F$9,'[4]COMPANY INFO'!$H$9,'[4]COMPANY INFO'!$E$10,'[4]COMPANY INFO'!$D$11,'[4]COMPANY INFO'!$D$12,'[4]COMPANY INFO'!$D$13,'[4]COMPANY INFO'!$H$13,'[4]COMPANY INFO'!$C$14,'[4]COMPANY INFO'!$G$14,'[4]COMPANY INFO'!$B$4</definedName>
    <definedName name="TabOrder2">'[4]COMPANY INFO'!$D$4,'[4]COMPANY INFO'!$D$5,'[4]COMPANY INFO'!$D$6,'[4]COMPANY INFO'!$F$6,'[4]COMPANY INFO'!$H$6,'[4]COMPANY INFO'!$D$7,'[4]COMPANY INFO'!$G$7,'[4]COMPANY INFO'!$F$8,'[4]COMPANY INFO'!$F$9,'[4]COMPANY INFO'!$H$9,'[4]COMPANY INFO'!$E$10,'[4]COMPANY INFO'!$D$11,'[4]COMPANY INFO'!$D$12,'[4]COMPANY INFO'!$D$13,'[4]COMPANY INFO'!$H$13,'[4]COMPANY INFO'!$C$14,'[4]COMPANY INFO'!$G$14,'[4]COMPANY INFO'!#REF!,'[4]COMPANY INFO'!#REF!,'[4]COMPANY INFO'!#REF!,'[4]COMPANY INFO'!#REF!,'[4]COMPANY INFO'!#REF!,'[4]COMPANY INFO'!$B$4</definedName>
    <definedName name="Title1">#N/A</definedName>
    <definedName name="Title2">#N/A</definedName>
    <definedName name="Vision_Billing">OFFSET([2]Formulas!$L$1,0,0,COUNTA([2]Formulas!$L$1:XDR$65536),1)</definedName>
    <definedName name="Vision_Rider">[2]Sales!$D$42:$E$44</definedName>
    <definedName name="Waived">[3]SellPoint!$G$4</definedName>
    <definedName name="xxxx">#N/A</definedName>
    <definedName name="yes_no_code">[2]Formulas!$C$16:$F$17</definedName>
    <definedName name="Yes_or_No">#REF!</definedName>
    <definedName name="z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1" i="1" l="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7" i="1"/>
  <c r="B8" i="1"/>
  <c r="B9" i="1"/>
  <c r="N8" i="13"/>
  <c r="B10" i="1"/>
  <c r="N10" i="13"/>
  <c r="B11" i="1"/>
  <c r="B12" i="1"/>
  <c r="B13" i="1"/>
  <c r="B14" i="1"/>
  <c r="N13" i="13"/>
  <c r="B15" i="1"/>
  <c r="N15" i="13"/>
  <c r="B16" i="1"/>
  <c r="N16" i="13"/>
  <c r="B17" i="1"/>
  <c r="B18" i="1"/>
  <c r="N17" i="13"/>
  <c r="B19" i="1"/>
  <c r="N18" i="13"/>
  <c r="B20" i="1"/>
  <c r="B21" i="1"/>
  <c r="B22" i="1"/>
  <c r="N22" i="13"/>
  <c r="B23" i="1"/>
  <c r="B24" i="1"/>
  <c r="N23" i="13"/>
  <c r="B25" i="1"/>
  <c r="N24" i="13"/>
  <c r="B26" i="1"/>
  <c r="B27" i="1"/>
  <c r="B28" i="1"/>
  <c r="B29" i="1"/>
  <c r="N28" i="13"/>
  <c r="B30" i="1"/>
  <c r="N30" i="13"/>
  <c r="N29" i="13"/>
  <c r="B31" i="1"/>
  <c r="N31" i="13"/>
  <c r="B32" i="1"/>
  <c r="B33" i="1"/>
  <c r="B34" i="1"/>
  <c r="B35" i="1"/>
  <c r="N34" i="13"/>
  <c r="B36" i="1"/>
  <c r="N36" i="13"/>
  <c r="N35" i="13"/>
  <c r="B37" i="1"/>
  <c r="N37" i="13"/>
  <c r="B38" i="1"/>
  <c r="B39" i="1"/>
  <c r="N38" i="13"/>
  <c r="B40" i="1"/>
  <c r="N40" i="13"/>
  <c r="B41" i="1"/>
  <c r="N41" i="13"/>
  <c r="B42" i="1"/>
  <c r="B43" i="1"/>
  <c r="N42" i="13"/>
  <c r="B44" i="1"/>
  <c r="N44" i="13"/>
  <c r="N43" i="13"/>
  <c r="B45" i="1"/>
  <c r="N45" i="13"/>
  <c r="B46" i="1"/>
  <c r="N46" i="13"/>
  <c r="B47" i="1"/>
  <c r="B48" i="1"/>
  <c r="B49" i="1"/>
  <c r="N49" i="13"/>
  <c r="N48" i="13"/>
  <c r="B50" i="1"/>
  <c r="N50" i="13"/>
  <c r="B51" i="1"/>
  <c r="B52" i="1"/>
  <c r="B53" i="1"/>
  <c r="B54" i="1"/>
  <c r="N53" i="13"/>
  <c r="B55" i="1"/>
  <c r="N55" i="13"/>
  <c r="B56" i="1"/>
  <c r="N56" i="13"/>
  <c r="B57" i="1"/>
  <c r="B58" i="1"/>
  <c r="B59" i="1"/>
  <c r="N58" i="13"/>
  <c r="B60" i="1"/>
  <c r="N60" i="13"/>
  <c r="N59" i="13"/>
  <c r="B61" i="1"/>
  <c r="N61" i="13"/>
  <c r="B62" i="1"/>
  <c r="B63" i="1"/>
  <c r="N62" i="13"/>
  <c r="B64" i="1"/>
  <c r="N63" i="13"/>
  <c r="B65" i="1"/>
  <c r="N65" i="13"/>
  <c r="B66" i="1"/>
  <c r="B67" i="1"/>
  <c r="B68" i="1"/>
  <c r="N67" i="13"/>
  <c r="B69" i="1"/>
  <c r="N69" i="13"/>
  <c r="N68" i="13"/>
  <c r="B70" i="1"/>
  <c r="N70" i="13"/>
  <c r="B71" i="1"/>
  <c r="B72" i="1"/>
  <c r="N71" i="13"/>
  <c r="B73" i="1"/>
  <c r="B74" i="1"/>
  <c r="N74" i="13"/>
  <c r="B75" i="1"/>
  <c r="N75" i="13"/>
  <c r="B76" i="1"/>
  <c r="B77" i="1"/>
  <c r="N76" i="13"/>
  <c r="B78" i="1"/>
  <c r="N78" i="13"/>
  <c r="N77" i="13"/>
  <c r="B79" i="1"/>
  <c r="N79" i="13"/>
  <c r="B80" i="1"/>
  <c r="B81" i="1"/>
  <c r="N80" i="13"/>
  <c r="B82" i="1"/>
  <c r="N82" i="13"/>
  <c r="N81" i="13"/>
  <c r="B83" i="1"/>
  <c r="N83" i="13"/>
  <c r="B84" i="1"/>
  <c r="B85" i="1"/>
  <c r="N84" i="13"/>
  <c r="B86" i="1"/>
  <c r="N86" i="13"/>
  <c r="N85" i="13"/>
  <c r="B87" i="1"/>
  <c r="N87" i="13"/>
  <c r="B88" i="1"/>
  <c r="B89" i="1"/>
  <c r="N88" i="13"/>
  <c r="B90" i="1"/>
  <c r="N89" i="13"/>
  <c r="B91" i="1"/>
  <c r="N91" i="13"/>
  <c r="B92" i="1"/>
  <c r="B93" i="1"/>
  <c r="N92" i="13"/>
  <c r="B94" i="1"/>
  <c r="N94" i="13"/>
  <c r="N93" i="13"/>
  <c r="B95" i="1"/>
  <c r="N95" i="13"/>
  <c r="B96" i="1"/>
  <c r="B97" i="1"/>
  <c r="B98" i="1"/>
  <c r="N97" i="13"/>
  <c r="B99" i="1"/>
  <c r="N99" i="13"/>
  <c r="N98" i="13"/>
  <c r="B100" i="1"/>
  <c r="N100" i="13"/>
  <c r="B101" i="1"/>
  <c r="B102" i="1"/>
  <c r="N101" i="13"/>
  <c r="B103" i="1"/>
  <c r="N102" i="13"/>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N3" i="13"/>
  <c r="N25" i="13"/>
  <c r="N73" i="13"/>
  <c r="N64" i="13"/>
  <c r="N96" i="13"/>
  <c r="N47" i="13"/>
  <c r="N39" i="13"/>
  <c r="N32" i="13"/>
  <c r="N51" i="13"/>
  <c r="N26" i="13"/>
  <c r="N57" i="13"/>
  <c r="N21" i="13"/>
  <c r="N27" i="13"/>
  <c r="N4" i="13"/>
  <c r="N5" i="13"/>
  <c r="N6" i="13"/>
  <c r="N7" i="13"/>
  <c r="N14" i="13"/>
  <c r="N20" i="13"/>
  <c r="N12" i="13"/>
  <c r="N52" i="13"/>
  <c r="N90" i="13"/>
  <c r="N66" i="13"/>
  <c r="N19" i="13"/>
  <c r="N33" i="13"/>
  <c r="N72" i="13"/>
  <c r="N54" i="13"/>
  <c r="N11" i="13"/>
  <c r="B9" i="13"/>
  <c r="J9" i="13"/>
  <c r="B66" i="13"/>
  <c r="J66" i="13"/>
  <c r="H61" i="13"/>
  <c r="H67" i="13"/>
  <c r="B44" i="13"/>
  <c r="J44" i="13"/>
  <c r="B65" i="13"/>
  <c r="J65" i="13"/>
  <c r="H55" i="13"/>
  <c r="B87" i="13"/>
  <c r="J87" i="13"/>
  <c r="H89" i="13"/>
  <c r="H84" i="13"/>
  <c r="B60" i="13"/>
  <c r="J60" i="13"/>
  <c r="H79" i="13"/>
  <c r="B20" i="13"/>
  <c r="J20" i="13"/>
  <c r="H45" i="13"/>
  <c r="B99" i="13"/>
  <c r="J99" i="13"/>
  <c r="H49" i="13"/>
  <c r="B53" i="13"/>
  <c r="J53" i="13"/>
  <c r="B26" i="13"/>
  <c r="J26" i="13"/>
  <c r="B98" i="13"/>
  <c r="J98" i="13"/>
  <c r="B100" i="13"/>
  <c r="J100" i="13"/>
  <c r="B97" i="13"/>
  <c r="J97" i="13"/>
  <c r="H63" i="13"/>
  <c r="H57" i="13"/>
  <c r="B13" i="13"/>
  <c r="J13" i="13"/>
  <c r="H13" i="13"/>
  <c r="H50" i="13"/>
  <c r="H11" i="13"/>
  <c r="H15" i="13"/>
  <c r="B5" i="13"/>
  <c r="J5" i="13"/>
  <c r="H75" i="13"/>
  <c r="B96" i="13"/>
  <c r="J96" i="13"/>
  <c r="H5" i="13"/>
  <c r="H32" i="13"/>
  <c r="B61" i="13"/>
  <c r="J61" i="13"/>
  <c r="B3" i="13"/>
  <c r="J3" i="13"/>
  <c r="B72" i="13"/>
  <c r="J72" i="13"/>
  <c r="B14" i="13"/>
  <c r="J14" i="13"/>
  <c r="B54" i="13"/>
  <c r="J54" i="13"/>
  <c r="B34" i="13"/>
  <c r="J34" i="13"/>
  <c r="B35" i="13"/>
  <c r="J35" i="13"/>
  <c r="B45" i="13"/>
  <c r="J45" i="13"/>
  <c r="B6" i="13"/>
  <c r="J6" i="13"/>
  <c r="H41" i="13"/>
  <c r="B4" i="13"/>
  <c r="J4" i="13"/>
  <c r="H59" i="13"/>
  <c r="B7" i="13"/>
  <c r="J7" i="13"/>
  <c r="B28" i="13"/>
  <c r="J28" i="13"/>
  <c r="H70" i="13"/>
  <c r="B69" i="13"/>
  <c r="J69" i="13"/>
  <c r="H86" i="13"/>
  <c r="H48" i="13"/>
  <c r="B22" i="13"/>
  <c r="J22" i="13"/>
  <c r="H24" i="13"/>
  <c r="H8" i="13"/>
  <c r="H95" i="13"/>
  <c r="B43" i="13"/>
  <c r="J43" i="13"/>
  <c r="B78" i="13"/>
  <c r="J78" i="13"/>
  <c r="H43" i="13"/>
  <c r="B31" i="13"/>
  <c r="J31" i="13"/>
  <c r="H10" i="13"/>
  <c r="H81" i="13"/>
  <c r="H56" i="13"/>
  <c r="B12" i="13"/>
  <c r="J12" i="13"/>
  <c r="H18" i="13"/>
  <c r="B49" i="13"/>
  <c r="J49" i="13"/>
  <c r="H39" i="13"/>
  <c r="B81" i="13"/>
  <c r="J81" i="13"/>
  <c r="B8" i="13"/>
  <c r="J8" i="13"/>
  <c r="B39" i="13"/>
  <c r="J39" i="13"/>
  <c r="H100" i="13"/>
  <c r="B67" i="13"/>
  <c r="J67" i="13"/>
  <c r="B36" i="13"/>
  <c r="J36" i="13"/>
  <c r="H42" i="13"/>
  <c r="H74" i="13"/>
  <c r="B62" i="13"/>
  <c r="J62" i="13"/>
  <c r="H83" i="13"/>
  <c r="B73" i="13"/>
  <c r="J73" i="13"/>
  <c r="H91" i="13"/>
  <c r="B95" i="13"/>
  <c r="J95" i="13"/>
  <c r="H69" i="13"/>
  <c r="B16" i="13"/>
  <c r="J16" i="13"/>
  <c r="H9" i="13"/>
  <c r="B79" i="13"/>
  <c r="J79" i="13"/>
  <c r="B27" i="13"/>
  <c r="J27" i="13"/>
  <c r="B25" i="13"/>
  <c r="J25" i="13"/>
  <c r="H99" i="13"/>
  <c r="B37" i="13"/>
  <c r="J37" i="13"/>
  <c r="H47" i="13"/>
  <c r="H102" i="13"/>
  <c r="B101" i="13"/>
  <c r="J101" i="13"/>
  <c r="H78" i="13"/>
  <c r="B30" i="13"/>
  <c r="J30" i="13"/>
  <c r="H27" i="13"/>
  <c r="B47" i="13"/>
  <c r="J47" i="13"/>
  <c r="B51" i="13"/>
  <c r="J51" i="13"/>
  <c r="B70" i="13"/>
  <c r="J70" i="13"/>
  <c r="B23" i="13"/>
  <c r="J23" i="13"/>
  <c r="B88" i="13"/>
  <c r="J88" i="13"/>
  <c r="H98" i="13"/>
  <c r="H19" i="13"/>
  <c r="H21" i="13"/>
  <c r="H12" i="13"/>
  <c r="B10" i="13"/>
  <c r="J10" i="13"/>
  <c r="B90" i="13"/>
  <c r="J90" i="13"/>
  <c r="H17" i="13"/>
  <c r="H65" i="13"/>
  <c r="H88" i="13"/>
  <c r="B17" i="13"/>
  <c r="J17" i="13"/>
  <c r="B56" i="13"/>
  <c r="J56" i="13"/>
  <c r="H68" i="13"/>
  <c r="H30" i="13"/>
  <c r="B42" i="13"/>
  <c r="J42" i="13"/>
  <c r="B89" i="13"/>
  <c r="J89" i="13"/>
  <c r="H7" i="13"/>
  <c r="B32" i="13"/>
  <c r="J32" i="13"/>
  <c r="B18" i="13"/>
  <c r="J18" i="13"/>
  <c r="H97" i="13"/>
  <c r="B48" i="13"/>
  <c r="J48" i="13"/>
  <c r="H35" i="13"/>
  <c r="B71" i="13"/>
  <c r="J71" i="13"/>
  <c r="H94" i="13"/>
  <c r="H44" i="13"/>
  <c r="H90" i="13"/>
  <c r="H20" i="13"/>
  <c r="H22" i="13"/>
  <c r="B24" i="13"/>
  <c r="J24" i="13"/>
  <c r="H64" i="13"/>
  <c r="B59" i="13"/>
  <c r="J59" i="13"/>
  <c r="H51" i="13"/>
  <c r="B75" i="13"/>
  <c r="J75" i="13"/>
  <c r="B29" i="13"/>
  <c r="J29" i="13"/>
  <c r="H52" i="13"/>
  <c r="H62" i="13"/>
  <c r="B63" i="13"/>
  <c r="J63" i="13"/>
  <c r="H87" i="13"/>
  <c r="B52" i="13"/>
  <c r="J52" i="13"/>
  <c r="H80" i="13"/>
  <c r="B11" i="13"/>
  <c r="J11" i="13"/>
  <c r="B85" i="13"/>
  <c r="J85" i="13"/>
  <c r="H93" i="13"/>
  <c r="B83" i="13"/>
  <c r="J83" i="13"/>
  <c r="B57" i="13"/>
  <c r="J57" i="13"/>
  <c r="B41" i="13"/>
  <c r="J41" i="13"/>
  <c r="B40" i="13"/>
  <c r="J40" i="13"/>
  <c r="H6" i="13"/>
  <c r="H46" i="13"/>
  <c r="B46" i="13"/>
  <c r="J46" i="13"/>
  <c r="B86" i="13"/>
  <c r="J86" i="13"/>
  <c r="B21" i="13"/>
  <c r="J21" i="13"/>
  <c r="B19" i="13"/>
  <c r="J19" i="13"/>
  <c r="B50" i="13"/>
  <c r="J50" i="13"/>
  <c r="H40" i="13"/>
  <c r="H25" i="13"/>
  <c r="H38" i="13"/>
  <c r="H3" i="13"/>
  <c r="H72" i="13"/>
  <c r="H33" i="13"/>
  <c r="H23" i="13"/>
  <c r="B94" i="13"/>
  <c r="J94" i="13"/>
  <c r="H73" i="13"/>
  <c r="H101" i="13"/>
  <c r="B92" i="13"/>
  <c r="J92" i="13"/>
  <c r="N9" i="13"/>
  <c r="B38" i="13"/>
  <c r="J38" i="13"/>
  <c r="H31" i="13"/>
  <c r="H96" i="13"/>
  <c r="H26" i="13"/>
  <c r="H54" i="13"/>
  <c r="H76" i="13"/>
  <c r="B76" i="13"/>
  <c r="J76" i="13"/>
  <c r="H71" i="13"/>
  <c r="H77" i="13"/>
  <c r="B102" i="13"/>
  <c r="J102" i="13"/>
  <c r="H92" i="13"/>
  <c r="H53" i="13"/>
  <c r="H34" i="13"/>
  <c r="H37" i="13"/>
  <c r="H60" i="13"/>
  <c r="B58" i="13"/>
  <c r="J58" i="13"/>
  <c r="H16" i="13"/>
  <c r="H58" i="13"/>
  <c r="B93" i="13"/>
  <c r="J93" i="13"/>
  <c r="B77" i="13"/>
  <c r="J77" i="13"/>
  <c r="H82" i="13"/>
  <c r="B91" i="13"/>
  <c r="J91" i="13"/>
  <c r="B74" i="13"/>
  <c r="J74" i="13"/>
  <c r="H14" i="13"/>
  <c r="B55" i="13"/>
  <c r="J55" i="13"/>
  <c r="H4" i="13"/>
  <c r="B33" i="13"/>
  <c r="J33" i="13"/>
  <c r="H66" i="13"/>
  <c r="B68" i="13"/>
  <c r="J68" i="13"/>
  <c r="H29" i="13"/>
  <c r="B84" i="13"/>
  <c r="J84" i="13"/>
  <c r="H28" i="13"/>
  <c r="B64" i="13"/>
  <c r="J64" i="13"/>
  <c r="H85" i="13"/>
  <c r="B80" i="13"/>
  <c r="J80" i="13"/>
  <c r="H36" i="13" l="1"/>
  <c r="B15" i="13"/>
  <c r="J15" i="13" s="1"/>
  <c r="B82" i="13"/>
  <c r="J8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 Villoch</author>
    <author>Liz Stewart</author>
  </authors>
  <commentList>
    <comment ref="I2" authorId="0" shapeId="0" xr:uid="{00000000-0006-0000-0200-000001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J2" authorId="0" shapeId="0" xr:uid="{00000000-0006-0000-0200-000002000000}">
      <text>
        <r>
          <rPr>
            <b/>
            <sz val="11"/>
            <color indexed="81"/>
            <rFont val="Tahoma"/>
            <family val="2"/>
          </rPr>
          <t xml:space="preserve">Employment Status
</t>
        </r>
        <r>
          <rPr>
            <sz val="11"/>
            <color indexed="81"/>
            <rFont val="Tahoma"/>
            <family val="2"/>
          </rPr>
          <t>A = Active
C = Cobra</t>
        </r>
      </text>
    </comment>
    <comment ref="K2" authorId="1" shapeId="0" xr:uid="{00000000-0006-0000-0200-000003000000}">
      <text>
        <r>
          <rPr>
            <b/>
            <sz val="12"/>
            <color indexed="81"/>
            <rFont val="Tahoma"/>
            <family val="2"/>
          </rPr>
          <t xml:space="preserve">ANNUAL SALARY:
</t>
        </r>
        <r>
          <rPr>
            <sz val="12"/>
            <color indexed="81"/>
            <rFont val="Tahoma"/>
            <family val="2"/>
          </rPr>
          <t>Annual salary of employee, with no dollar signs, commas, or decimal points. Salary should be rounded to the nearest whole number. Annual Salary is required only if quoting Multiple of Salary Life plans, Percent Benefit of Short Term Disability plans, or any Long Term Disability plan.</t>
        </r>
        <r>
          <rPr>
            <b/>
            <sz val="12"/>
            <color indexed="81"/>
            <rFont val="Tahoma"/>
            <family val="2"/>
          </rPr>
          <t xml:space="preserve">
</t>
        </r>
      </text>
    </comment>
    <comment ref="L2" authorId="1" shapeId="0" xr:uid="{00000000-0006-0000-0200-000004000000}">
      <text>
        <r>
          <rPr>
            <b/>
            <sz val="12"/>
            <color indexed="81"/>
            <rFont val="Tahoma"/>
            <family val="2"/>
          </rPr>
          <t>OUT OF AREA:</t>
        </r>
        <r>
          <rPr>
            <sz val="12"/>
            <color indexed="81"/>
            <rFont val="Tahoma"/>
            <family val="2"/>
          </rPr>
          <t xml:space="preserve">
Enter "Y" if the employee resides in an out of area location.
</t>
        </r>
        <r>
          <rPr>
            <sz val="8"/>
            <color indexed="81"/>
            <rFont val="Tahoma"/>
            <family val="2"/>
          </rPr>
          <t xml:space="preserve">
</t>
        </r>
      </text>
    </comment>
    <comment ref="O2" authorId="0" shapeId="0" xr:uid="{00000000-0006-0000-0200-000005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R2" authorId="0" shapeId="0" xr:uid="{00000000-0006-0000-0200-000006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U2" authorId="0" shapeId="0" xr:uid="{00000000-0006-0000-0200-000007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X2" authorId="0" shapeId="0" xr:uid="{00000000-0006-0000-0200-000008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AA2" authorId="0" shapeId="0" xr:uid="{00000000-0006-0000-0200-000009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AD2" authorId="0" shapeId="0" xr:uid="{00000000-0006-0000-0200-00000A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AG2" authorId="0" shapeId="0" xr:uid="{00000000-0006-0000-0200-00000B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AJ2" authorId="0" shapeId="0" xr:uid="{00000000-0006-0000-0200-00000C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AM2" authorId="0" shapeId="0" xr:uid="{00000000-0006-0000-0200-00000D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AP2" authorId="0" shapeId="0" xr:uid="{00000000-0006-0000-0200-00000E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 ref="AS2" authorId="0" shapeId="0" xr:uid="{00000000-0006-0000-0200-00000F000000}">
      <text>
        <r>
          <rPr>
            <b/>
            <sz val="11"/>
            <color indexed="81"/>
            <rFont val="Tahoma"/>
            <family val="2"/>
          </rPr>
          <t>Medicare Status</t>
        </r>
        <r>
          <rPr>
            <sz val="11"/>
            <color indexed="81"/>
            <rFont val="Tahoma"/>
            <family val="2"/>
          </rPr>
          <t xml:space="preserve">
A= Medicare Part A                  
B= Medicare Part B   
C= Medicare Part A &amp; B
E= Medicare Part A &amp; D  
F= Medicare Part B &amp; D
G= Medicare Part A &amp; B &amp; D
N= No coverage</t>
        </r>
        <r>
          <rPr>
            <b/>
            <sz val="11"/>
            <color indexed="81"/>
            <rFont val="Tahoma"/>
            <family val="2"/>
          </rPr>
          <t xml:space="preserve">
</t>
        </r>
      </text>
    </comment>
  </commentList>
</comments>
</file>

<file path=xl/sharedStrings.xml><?xml version="1.0" encoding="utf-8"?>
<sst xmlns="http://schemas.openxmlformats.org/spreadsheetml/2006/main" count="223" uniqueCount="88">
  <si>
    <t>Spouse</t>
  </si>
  <si>
    <t>Employee</t>
  </si>
  <si>
    <t>First Name</t>
  </si>
  <si>
    <t>Last Name</t>
  </si>
  <si>
    <t>MEDICARE 
STATUS</t>
  </si>
  <si>
    <r>
      <t xml:space="preserve">DOB
</t>
    </r>
    <r>
      <rPr>
        <sz val="10"/>
        <color indexed="8"/>
        <rFont val="Arial"/>
        <family val="2"/>
      </rPr>
      <t>(MM/DD/YYYY)
Enter Age OR DOB</t>
    </r>
  </si>
  <si>
    <r>
      <t xml:space="preserve">AGE
</t>
    </r>
    <r>
      <rPr>
        <sz val="10"/>
        <color indexed="8"/>
        <rFont val="Arial"/>
        <family val="2"/>
      </rPr>
      <t>Enter Age OR DOB</t>
    </r>
  </si>
  <si>
    <r>
      <t xml:space="preserve">OUT OF          AREA               </t>
    </r>
    <r>
      <rPr>
        <sz val="10"/>
        <rFont val="Arial"/>
        <family val="2"/>
      </rPr>
      <t>OOA information will be ignored for Multi-site groups.</t>
    </r>
  </si>
  <si>
    <t>ANNUAL SALARY</t>
  </si>
  <si>
    <t>EMPLOYMENT STATUS*</t>
  </si>
  <si>
    <r>
      <t xml:space="preserve">DOB*
</t>
    </r>
    <r>
      <rPr>
        <sz val="10"/>
        <color indexed="8"/>
        <rFont val="Arial"/>
        <family val="2"/>
      </rPr>
      <t>(MM/DD/YYYY)
Enter Age OR DOB</t>
    </r>
  </si>
  <si>
    <r>
      <t xml:space="preserve">AGE*
</t>
    </r>
    <r>
      <rPr>
        <sz val="10"/>
        <color indexed="8"/>
        <rFont val="Arial"/>
        <family val="2"/>
      </rPr>
      <t>Enter Age OR DOB</t>
    </r>
  </si>
  <si>
    <t>SEX*</t>
  </si>
  <si>
    <r>
      <t>LAST NAME</t>
    </r>
    <r>
      <rPr>
        <b/>
        <sz val="12"/>
        <color indexed="8"/>
        <rFont val="Arial"/>
        <family val="2"/>
      </rPr>
      <t>*</t>
    </r>
  </si>
  <si>
    <t>FIRST NAME*</t>
  </si>
  <si>
    <t>CLASS TYPE</t>
  </si>
  <si>
    <r>
      <t xml:space="preserve">ZIP CODE*                           </t>
    </r>
    <r>
      <rPr>
        <sz val="10"/>
        <color indexed="8"/>
        <rFont val="Arial"/>
        <family val="2"/>
      </rPr>
      <t>(5-Digits)</t>
    </r>
  </si>
  <si>
    <t>DOB</t>
  </si>
  <si>
    <t>Employee Details</t>
  </si>
  <si>
    <t>Child 1</t>
  </si>
  <si>
    <t>Child 2</t>
  </si>
  <si>
    <t>Child 3</t>
  </si>
  <si>
    <t>Child 4</t>
  </si>
  <si>
    <t>Child 5</t>
  </si>
  <si>
    <t>Child 6</t>
  </si>
  <si>
    <t>Child 7</t>
  </si>
  <si>
    <t>Child 8</t>
  </si>
  <si>
    <t>Child 9</t>
  </si>
  <si>
    <t>Child 10</t>
  </si>
  <si>
    <t>**Please list any spouse and/or child(ren) being covered directly beneath the subscriber.</t>
  </si>
  <si>
    <t>Reason for Waiving</t>
  </si>
  <si>
    <t>Pay Frequency</t>
  </si>
  <si>
    <t>Company's Legal Name</t>
  </si>
  <si>
    <t>Phone</t>
  </si>
  <si>
    <t>SIC/Nature of Business</t>
  </si>
  <si>
    <t>Effective Date</t>
  </si>
  <si>
    <t>Current Medical Carrier</t>
  </si>
  <si>
    <t>Current Ancillary Carrier(s)</t>
  </si>
  <si>
    <t>Waiting Period</t>
  </si>
  <si>
    <t>E-mail</t>
  </si>
  <si>
    <t xml:space="preserve">FL License Number </t>
  </si>
  <si>
    <t>NPN</t>
  </si>
  <si>
    <t>DOH</t>
  </si>
  <si>
    <t>Small Group and Level-Funded RFP Form</t>
  </si>
  <si>
    <t>Agency Name</t>
  </si>
  <si>
    <t>Agency Information</t>
  </si>
  <si>
    <t>Full Physical Address</t>
  </si>
  <si>
    <t>Broker Information</t>
  </si>
  <si>
    <t>Agency FEIN</t>
  </si>
  <si>
    <t>Broker Name</t>
  </si>
  <si>
    <t>RBG Rep</t>
  </si>
  <si>
    <t>RBG Office</t>
  </si>
  <si>
    <t>Broker Comp for Level-Funded (PEPM)</t>
  </si>
  <si>
    <t>Group Information</t>
  </si>
  <si>
    <t>FEIN</t>
  </si>
  <si>
    <t>Total number of Eligible Employees</t>
  </si>
  <si>
    <t>Total number of Employees on COBRA</t>
  </si>
  <si>
    <t>Employer Contribution - Medical</t>
  </si>
  <si>
    <t>Employer Contribution - Ancillary</t>
  </si>
  <si>
    <t>ATNE for previous calendar year</t>
  </si>
  <si>
    <t>Quoting Details</t>
  </si>
  <si>
    <t>*To better serve you, please include plan summaries for current ancillary and medical plans with your RFP submission.</t>
  </si>
  <si>
    <t>Job Class</t>
  </si>
  <si>
    <t>Voluntary Life Amount</t>
  </si>
  <si>
    <t>Current Medical Plan</t>
  </si>
  <si>
    <t>Home Zip Code</t>
  </si>
  <si>
    <t>Is there common ownership?</t>
  </si>
  <si>
    <t>Requested Products:</t>
  </si>
  <si>
    <t>Requested Medical Carriers:</t>
  </si>
  <si>
    <t>Requested Ancillary Carriers:</t>
  </si>
  <si>
    <t>County</t>
  </si>
  <si>
    <r>
      <t>Lab/Xray Benefit? 100% or Ded+Coins</t>
    </r>
    <r>
      <rPr>
        <sz val="11"/>
        <color indexed="10"/>
        <rFont val="Arial"/>
        <family val="2"/>
      </rPr>
      <t xml:space="preserve"> (AllSavers RFP)</t>
    </r>
  </si>
  <si>
    <r>
      <t>PDL Type?  Essential or Advantage</t>
    </r>
    <r>
      <rPr>
        <sz val="11"/>
        <color indexed="10"/>
        <rFont val="Arial"/>
        <family val="2"/>
      </rPr>
      <t xml:space="preserve"> </t>
    </r>
    <r>
      <rPr>
        <sz val="11"/>
        <color indexed="10"/>
        <rFont val="Arial"/>
        <family val="2"/>
      </rPr>
      <t>(AllSavers RFP)</t>
    </r>
  </si>
  <si>
    <t>Calendar / Policy Year</t>
  </si>
  <si>
    <t>Additional information may be required to secure underwritten level-funded rates.  Please contact your RBG rep for additional guidance.</t>
  </si>
  <si>
    <t>Gender M/F</t>
  </si>
  <si>
    <t>LTD   Y/N</t>
  </si>
  <si>
    <t>Cobra  Y/N</t>
  </si>
  <si>
    <t>STD  Y/N</t>
  </si>
  <si>
    <t>Relationship</t>
  </si>
  <si>
    <r>
      <rPr>
        <b/>
        <sz val="12"/>
        <color indexed="10"/>
        <rFont val="Arial"/>
        <family val="2"/>
      </rPr>
      <t>*</t>
    </r>
    <r>
      <rPr>
        <b/>
        <sz val="12"/>
        <color indexed="9"/>
        <rFont val="Arial"/>
        <family val="2"/>
      </rPr>
      <t xml:space="preserve">Select from drop-down list </t>
    </r>
  </si>
  <si>
    <t>Medical</t>
  </si>
  <si>
    <t xml:space="preserve">Dental </t>
  </si>
  <si>
    <t>Vision</t>
  </si>
  <si>
    <t>Annual Salary</t>
  </si>
  <si>
    <r>
      <rPr>
        <b/>
        <sz val="12"/>
        <color indexed="10"/>
        <rFont val="Arial"/>
        <family val="2"/>
      </rPr>
      <t>**</t>
    </r>
    <r>
      <rPr>
        <b/>
        <sz val="12"/>
        <color indexed="9"/>
        <rFont val="Arial"/>
        <family val="2"/>
      </rPr>
      <t>Required for Disability</t>
    </r>
  </si>
  <si>
    <t xml:space="preserve">Job Title </t>
  </si>
  <si>
    <t>REVISED 07.22.20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</si>
</sst>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00000"/>
    <numFmt numFmtId="166" formatCode="000"/>
    <numFmt numFmtId="167" formatCode="00"/>
    <numFmt numFmtId="168" formatCode="##"/>
    <numFmt numFmtId="169" formatCode="&quot;$&quot;#,##0"/>
  </numFmts>
  <fonts count="32" x14ac:knownFonts="1">
    <font>
      <sz val="11"/>
      <color theme="1"/>
      <name val="Calibri"/>
      <family val="2"/>
      <scheme val="minor"/>
    </font>
    <font>
      <sz val="10"/>
      <name val="Arial"/>
      <family val="2"/>
    </font>
    <font>
      <sz val="10"/>
      <name val="Arial"/>
      <family val="2"/>
    </font>
    <font>
      <b/>
      <sz val="10"/>
      <color indexed="9"/>
      <name val="Arial"/>
      <family val="2"/>
    </font>
    <font>
      <sz val="10"/>
      <color indexed="8"/>
      <name val="Arial"/>
      <family val="2"/>
    </font>
    <font>
      <b/>
      <sz val="10"/>
      <name val="Arial"/>
      <family val="2"/>
    </font>
    <font>
      <b/>
      <sz val="12"/>
      <color indexed="8"/>
      <name val="Arial"/>
      <family val="2"/>
    </font>
    <font>
      <b/>
      <sz val="11"/>
      <color indexed="81"/>
      <name val="Tahoma"/>
      <family val="2"/>
    </font>
    <font>
      <sz val="11"/>
      <color indexed="81"/>
      <name val="Tahoma"/>
      <family val="2"/>
    </font>
    <font>
      <b/>
      <sz val="12"/>
      <color indexed="81"/>
      <name val="Tahoma"/>
      <family val="2"/>
    </font>
    <font>
      <sz val="12"/>
      <color indexed="81"/>
      <name val="Tahoma"/>
      <family val="2"/>
    </font>
    <font>
      <sz val="8"/>
      <color indexed="81"/>
      <name val="Tahoma"/>
      <family val="2"/>
    </font>
    <font>
      <sz val="12"/>
      <name val="Times New Roman"/>
      <family val="1"/>
    </font>
    <font>
      <b/>
      <sz val="12"/>
      <color indexed="9"/>
      <name val="Arial"/>
      <family val="2"/>
    </font>
    <font>
      <b/>
      <sz val="12"/>
      <color indexed="10"/>
      <name val="Arial"/>
      <family val="2"/>
    </font>
    <font>
      <sz val="11"/>
      <color indexed="10"/>
      <name val="Arial"/>
      <family val="2"/>
    </font>
    <font>
      <sz val="11"/>
      <color theme="1"/>
      <name val="Calibri"/>
      <family val="2"/>
      <scheme val="minor"/>
    </font>
    <font>
      <b/>
      <sz val="10"/>
      <color theme="1"/>
      <name val="Arial"/>
      <family val="2"/>
    </font>
    <font>
      <sz val="12"/>
      <color theme="1"/>
      <name val="Times New Roman"/>
      <family val="1"/>
    </font>
    <font>
      <sz val="12"/>
      <color theme="1"/>
      <name val="Arial"/>
      <family val="2"/>
    </font>
    <font>
      <b/>
      <sz val="20"/>
      <color theme="9" tint="-0.499984740745262"/>
      <name val="Calibri"/>
      <family val="2"/>
      <scheme val="minor"/>
    </font>
    <font>
      <sz val="11"/>
      <color rgb="FF000000"/>
      <name val="Arial"/>
      <family val="2"/>
    </font>
    <font>
      <sz val="11"/>
      <color theme="1"/>
      <name val="Arial"/>
      <family val="2"/>
    </font>
    <font>
      <sz val="12"/>
      <color theme="1"/>
      <name val="Calibri"/>
      <family val="2"/>
      <scheme val="minor"/>
    </font>
    <font>
      <b/>
      <sz val="12"/>
      <color theme="0"/>
      <name val="Arial"/>
      <family val="2"/>
    </font>
    <font>
      <b/>
      <sz val="14"/>
      <color rgb="FFFF0000"/>
      <name val="Arial"/>
      <family val="2"/>
    </font>
    <font>
      <sz val="12"/>
      <color theme="0"/>
      <name val="Arial"/>
      <family val="2"/>
    </font>
    <font>
      <b/>
      <sz val="11"/>
      <color theme="1"/>
      <name val="Arial"/>
      <family val="2"/>
    </font>
    <font>
      <sz val="11"/>
      <color theme="0"/>
      <name val="Arial"/>
      <family val="2"/>
    </font>
    <font>
      <b/>
      <sz val="11"/>
      <color rgb="FFFF0000"/>
      <name val="Arial"/>
      <family val="2"/>
    </font>
    <font>
      <b/>
      <u/>
      <sz val="20"/>
      <color theme="1"/>
      <name val="Calibri"/>
      <family val="2"/>
      <scheme val="minor"/>
    </font>
    <font>
      <b/>
      <sz val="11"/>
      <color rgb="FF000000"/>
      <name val="Arial"/>
      <family val="2"/>
    </font>
  </fonts>
  <fills count="13">
    <fill>
      <patternFill patternType="none"/>
    </fill>
    <fill>
      <patternFill patternType="gray125"/>
    </fill>
    <fill>
      <patternFill patternType="solid">
        <fgColor indexed="36"/>
        <bgColor indexed="64"/>
      </patternFill>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006600"/>
        <bgColor indexed="64"/>
      </patternFill>
    </fill>
    <fill>
      <patternFill patternType="solid">
        <fgColor theme="9" tint="0.39997558519241921"/>
        <bgColor indexed="64"/>
      </patternFill>
    </fill>
    <fill>
      <patternFill patternType="solid">
        <fgColor rgb="FF006600"/>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22"/>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top style="medium">
        <color indexed="64"/>
      </top>
      <bottom style="medium">
        <color indexed="64"/>
      </bottom>
      <diagonal/>
    </border>
  </borders>
  <cellStyleXfs count="17">
    <xf numFmtId="0" fontId="0"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alignment vertical="center"/>
    </xf>
    <xf numFmtId="0" fontId="2" fillId="0" borderId="0"/>
    <xf numFmtId="0" fontId="1" fillId="0" borderId="0"/>
    <xf numFmtId="0" fontId="16"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cellStyleXfs>
  <cellXfs count="197">
    <xf numFmtId="0" fontId="0" fillId="0" borderId="0" xfId="0"/>
    <xf numFmtId="0" fontId="3" fillId="2" borderId="0" xfId="4" applyNumberFormat="1" applyFont="1" applyFill="1" applyAlignment="1" applyProtection="1">
      <alignment horizontal="center" shrinkToFit="1"/>
    </xf>
    <xf numFmtId="0" fontId="1" fillId="3" borderId="0" xfId="4" applyNumberFormat="1" applyFont="1" applyFill="1" applyBorder="1" applyProtection="1"/>
    <xf numFmtId="14" fontId="1" fillId="4" borderId="1" xfId="4" applyNumberFormat="1" applyFill="1" applyBorder="1" applyAlignment="1" applyProtection="1">
      <alignment horizontal="center"/>
      <protection locked="0"/>
    </xf>
    <xf numFmtId="0" fontId="3" fillId="2" borderId="1" xfId="4" applyFont="1" applyFill="1" applyBorder="1"/>
    <xf numFmtId="1" fontId="1" fillId="4" borderId="1" xfId="4" applyNumberFormat="1" applyFill="1" applyBorder="1" applyAlignment="1" applyProtection="1">
      <alignment horizontal="center" vertical="center"/>
      <protection locked="0"/>
    </xf>
    <xf numFmtId="167" fontId="1" fillId="4" borderId="1" xfId="4" applyNumberFormat="1" applyFill="1" applyBorder="1" applyAlignment="1" applyProtection="1">
      <alignment horizontal="center"/>
      <protection locked="0"/>
    </xf>
    <xf numFmtId="1" fontId="1" fillId="4" borderId="1" xfId="4" applyNumberFormat="1" applyFill="1" applyBorder="1" applyAlignment="1" applyProtection="1">
      <alignment horizontal="center"/>
      <protection locked="0"/>
    </xf>
    <xf numFmtId="166" fontId="1" fillId="4" borderId="1" xfId="4" applyNumberFormat="1" applyFill="1" applyBorder="1" applyAlignment="1" applyProtection="1">
      <alignment horizontal="center"/>
      <protection locked="0"/>
    </xf>
    <xf numFmtId="49" fontId="1" fillId="4" borderId="1" xfId="4" applyNumberFormat="1" applyFont="1" applyFill="1" applyBorder="1" applyAlignment="1" applyProtection="1">
      <alignment horizontal="center"/>
      <protection locked="0"/>
    </xf>
    <xf numFmtId="168" fontId="1" fillId="4" borderId="1" xfId="4" applyNumberFormat="1" applyFill="1" applyBorder="1" applyAlignment="1" applyProtection="1">
      <alignment horizontal="center"/>
      <protection locked="0"/>
    </xf>
    <xf numFmtId="49" fontId="1" fillId="4" borderId="1" xfId="4" applyNumberFormat="1" applyFill="1" applyBorder="1" applyAlignment="1" applyProtection="1">
      <alignment horizontal="center"/>
      <protection locked="0"/>
    </xf>
    <xf numFmtId="0" fontId="1" fillId="4" borderId="1" xfId="4" applyFont="1" applyFill="1" applyBorder="1" applyAlignment="1" applyProtection="1">
      <alignment horizontal="center"/>
      <protection locked="0"/>
    </xf>
    <xf numFmtId="0" fontId="1" fillId="4" borderId="1" xfId="4" applyFill="1" applyBorder="1" applyAlignment="1" applyProtection="1">
      <alignment horizontal="center"/>
      <protection locked="0"/>
    </xf>
    <xf numFmtId="0" fontId="1" fillId="3" borderId="1" xfId="4" applyFill="1" applyBorder="1" applyProtection="1">
      <protection hidden="1"/>
    </xf>
    <xf numFmtId="0" fontId="1" fillId="3" borderId="1" xfId="4" applyFill="1" applyBorder="1"/>
    <xf numFmtId="0" fontId="3" fillId="2" borderId="1" xfId="4" applyFont="1" applyFill="1" applyBorder="1" applyAlignment="1"/>
    <xf numFmtId="0" fontId="1" fillId="3" borderId="1" xfId="4" applyFill="1" applyBorder="1" applyAlignment="1" applyProtection="1">
      <protection hidden="1"/>
    </xf>
    <xf numFmtId="0" fontId="1" fillId="3" borderId="1" xfId="4" applyFill="1" applyBorder="1" applyAlignment="1"/>
    <xf numFmtId="0" fontId="3" fillId="6" borderId="1" xfId="4" applyFont="1" applyFill="1" applyBorder="1" applyAlignment="1"/>
    <xf numFmtId="1" fontId="1" fillId="6" borderId="1" xfId="4" applyNumberFormat="1" applyFill="1" applyBorder="1" applyAlignment="1" applyProtection="1">
      <alignment horizontal="center" vertical="center"/>
      <protection locked="0"/>
    </xf>
    <xf numFmtId="167" fontId="1" fillId="6" borderId="1" xfId="4" applyNumberFormat="1" applyFill="1" applyBorder="1" applyAlignment="1" applyProtection="1">
      <alignment horizontal="center"/>
      <protection locked="0"/>
    </xf>
    <xf numFmtId="1" fontId="1" fillId="6" borderId="1" xfId="4" applyNumberFormat="1" applyFill="1" applyBorder="1" applyAlignment="1" applyProtection="1">
      <alignment horizontal="center"/>
      <protection locked="0"/>
    </xf>
    <xf numFmtId="166" fontId="1" fillId="6" borderId="1" xfId="4" applyNumberFormat="1" applyFill="1" applyBorder="1" applyAlignment="1" applyProtection="1">
      <alignment horizontal="center"/>
      <protection locked="0"/>
    </xf>
    <xf numFmtId="49" fontId="1" fillId="6" borderId="1" xfId="4" applyNumberFormat="1" applyFont="1" applyFill="1" applyBorder="1" applyAlignment="1" applyProtection="1">
      <alignment horizontal="center"/>
      <protection locked="0"/>
    </xf>
    <xf numFmtId="168" fontId="1" fillId="6" borderId="1" xfId="4" applyNumberFormat="1" applyFill="1" applyBorder="1" applyAlignment="1" applyProtection="1">
      <alignment horizontal="center"/>
      <protection locked="0"/>
    </xf>
    <xf numFmtId="14" fontId="1" fillId="6" borderId="1" xfId="4" applyNumberFormat="1" applyFill="1" applyBorder="1" applyAlignment="1" applyProtection="1">
      <alignment horizontal="center"/>
      <protection locked="0"/>
    </xf>
    <xf numFmtId="49" fontId="1" fillId="6" borderId="1" xfId="4" applyNumberFormat="1" applyFill="1" applyBorder="1" applyAlignment="1" applyProtection="1">
      <alignment horizontal="center"/>
      <protection locked="0"/>
    </xf>
    <xf numFmtId="0" fontId="1" fillId="6" borderId="1" xfId="4" applyFill="1" applyBorder="1" applyAlignment="1" applyProtection="1">
      <alignment horizontal="center"/>
      <protection locked="0"/>
    </xf>
    <xf numFmtId="0" fontId="1" fillId="6" borderId="1" xfId="4" applyFill="1" applyBorder="1" applyAlignment="1" applyProtection="1">
      <protection hidden="1"/>
    </xf>
    <xf numFmtId="0" fontId="1" fillId="6" borderId="1" xfId="4" applyFill="1" applyBorder="1" applyAlignment="1"/>
    <xf numFmtId="0" fontId="17" fillId="5" borderId="2" xfId="4" applyNumberFormat="1" applyFont="1" applyFill="1" applyBorder="1" applyAlignment="1" applyProtection="1">
      <alignment horizontal="center" wrapText="1"/>
    </xf>
    <xf numFmtId="0" fontId="17" fillId="0" borderId="3" xfId="4" applyNumberFormat="1" applyFont="1" applyFill="1" applyBorder="1" applyAlignment="1" applyProtection="1">
      <alignment horizontal="center" wrapText="1"/>
    </xf>
    <xf numFmtId="0" fontId="17" fillId="0" borderId="44" xfId="4" applyNumberFormat="1" applyFont="1" applyFill="1" applyBorder="1" applyAlignment="1" applyProtection="1">
      <alignment horizontal="center" wrapText="1"/>
    </xf>
    <xf numFmtId="0" fontId="0" fillId="0" borderId="1" xfId="0" applyBorder="1"/>
    <xf numFmtId="0" fontId="0" fillId="0" borderId="4" xfId="0" applyBorder="1"/>
    <xf numFmtId="0" fontId="5" fillId="0" borderId="45" xfId="4" applyNumberFormat="1" applyFont="1" applyFill="1" applyBorder="1" applyAlignment="1" applyProtection="1">
      <alignment horizontal="center" wrapText="1"/>
    </xf>
    <xf numFmtId="168" fontId="1" fillId="4" borderId="5" xfId="4" applyNumberFormat="1" applyFill="1" applyBorder="1" applyAlignment="1" applyProtection="1">
      <alignment horizontal="center"/>
      <protection locked="0"/>
    </xf>
    <xf numFmtId="14" fontId="1" fillId="4" borderId="5" xfId="4" applyNumberFormat="1" applyFill="1" applyBorder="1" applyAlignment="1" applyProtection="1">
      <alignment horizontal="center"/>
      <protection locked="0"/>
    </xf>
    <xf numFmtId="49" fontId="1" fillId="4" borderId="5" xfId="4" applyNumberFormat="1" applyFill="1" applyBorder="1" applyAlignment="1" applyProtection="1">
      <alignment horizontal="center"/>
      <protection locked="0"/>
    </xf>
    <xf numFmtId="0" fontId="17" fillId="0" borderId="46" xfId="4" applyNumberFormat="1" applyFont="1" applyFill="1" applyBorder="1" applyAlignment="1" applyProtection="1">
      <alignment horizontal="center" wrapText="1"/>
    </xf>
    <xf numFmtId="0" fontId="17" fillId="0" borderId="47" xfId="4" applyNumberFormat="1" applyFont="1" applyFill="1" applyBorder="1" applyAlignment="1" applyProtection="1">
      <alignment horizontal="center" wrapText="1"/>
    </xf>
    <xf numFmtId="0" fontId="17" fillId="0" borderId="48" xfId="4" applyNumberFormat="1" applyFont="1" applyFill="1" applyBorder="1" applyAlignment="1" applyProtection="1">
      <alignment horizontal="center" wrapText="1"/>
    </xf>
    <xf numFmtId="0" fontId="17" fillId="0" borderId="49" xfId="4" applyNumberFormat="1" applyFont="1" applyFill="1" applyBorder="1" applyAlignment="1" applyProtection="1">
      <alignment horizontal="center" wrapText="1"/>
    </xf>
    <xf numFmtId="1" fontId="1" fillId="4" borderId="5" xfId="4" applyNumberFormat="1" applyFill="1" applyBorder="1" applyAlignment="1" applyProtection="1">
      <alignment horizontal="center"/>
      <protection locked="0"/>
    </xf>
    <xf numFmtId="0" fontId="18" fillId="0" borderId="0" xfId="0" applyFont="1" applyProtection="1">
      <protection locked="0"/>
    </xf>
    <xf numFmtId="0" fontId="18" fillId="0" borderId="1" xfId="0" applyFont="1" applyBorder="1" applyAlignment="1" applyProtection="1">
      <alignment horizontal="center" vertical="center"/>
      <protection hidden="1"/>
    </xf>
    <xf numFmtId="0" fontId="18" fillId="0" borderId="0" xfId="0" applyFont="1" applyAlignment="1" applyProtection="1">
      <alignment horizontal="center"/>
      <protection locked="0"/>
    </xf>
    <xf numFmtId="0" fontId="18" fillId="0" borderId="0" xfId="0" applyFont="1" applyAlignment="1" applyProtection="1">
      <alignment horizontal="center" vertical="center"/>
    </xf>
    <xf numFmtId="0" fontId="18" fillId="0" borderId="0" xfId="0" applyFont="1" applyFill="1" applyProtection="1">
      <protection hidden="1"/>
    </xf>
    <xf numFmtId="0" fontId="18" fillId="0" borderId="0" xfId="0" applyFont="1" applyProtection="1">
      <protection hidden="1"/>
    </xf>
    <xf numFmtId="0" fontId="18" fillId="0" borderId="0" xfId="0" applyFont="1" applyFill="1" applyBorder="1" applyProtection="1">
      <protection hidden="1"/>
    </xf>
    <xf numFmtId="0" fontId="18" fillId="0" borderId="5" xfId="0" applyFont="1" applyFill="1" applyBorder="1" applyProtection="1">
      <protection hidden="1"/>
    </xf>
    <xf numFmtId="0" fontId="12" fillId="0" borderId="5" xfId="4" applyNumberFormat="1" applyFont="1" applyFill="1" applyBorder="1" applyAlignment="1" applyProtection="1">
      <alignment horizontal="center" vertical="center" wrapText="1"/>
      <protection hidden="1"/>
    </xf>
    <xf numFmtId="49" fontId="12" fillId="0" borderId="5" xfId="4" applyNumberFormat="1" applyFont="1" applyFill="1" applyBorder="1" applyAlignment="1" applyProtection="1">
      <alignment horizontal="center" vertical="center" wrapText="1"/>
      <protection hidden="1"/>
    </xf>
    <xf numFmtId="49" fontId="12" fillId="0" borderId="5" xfId="4" applyNumberFormat="1" applyFont="1" applyFill="1" applyBorder="1" applyAlignment="1" applyProtection="1">
      <alignment horizontal="center" vertical="center" shrinkToFit="1"/>
      <protection hidden="1"/>
    </xf>
    <xf numFmtId="0" fontId="12" fillId="0" borderId="6" xfId="4" applyFont="1" applyFill="1" applyBorder="1" applyAlignment="1" applyProtection="1">
      <alignment horizontal="center" vertical="center" wrapText="1"/>
      <protection hidden="1"/>
    </xf>
    <xf numFmtId="0" fontId="12" fillId="0" borderId="5" xfId="4" applyFont="1" applyFill="1" applyBorder="1" applyAlignment="1" applyProtection="1">
      <alignment horizontal="center" vertical="center" wrapText="1"/>
      <protection hidden="1"/>
    </xf>
    <xf numFmtId="164" fontId="12" fillId="0" borderId="5" xfId="1" applyNumberFormat="1" applyFont="1" applyFill="1" applyBorder="1" applyAlignment="1" applyProtection="1">
      <alignment horizontal="center" vertical="center" wrapText="1"/>
      <protection hidden="1"/>
    </xf>
    <xf numFmtId="14" fontId="12" fillId="0" borderId="5" xfId="4" applyNumberFormat="1" applyFont="1" applyFill="1" applyBorder="1" applyAlignment="1" applyProtection="1">
      <alignment horizontal="center" vertical="center" wrapText="1"/>
      <protection hidden="1"/>
    </xf>
    <xf numFmtId="0" fontId="18" fillId="0" borderId="0" xfId="0" applyFont="1" applyAlignment="1" applyProtection="1">
      <alignment horizontal="center" vertical="center"/>
      <protection hidden="1"/>
    </xf>
    <xf numFmtId="0" fontId="18" fillId="0" borderId="0" xfId="0" applyNumberFormat="1" applyFont="1" applyProtection="1">
      <protection locked="0"/>
    </xf>
    <xf numFmtId="0" fontId="18" fillId="0" borderId="0" xfId="0" applyFont="1" applyProtection="1">
      <protection locked="0"/>
    </xf>
    <xf numFmtId="0" fontId="19" fillId="7" borderId="7" xfId="0" applyFont="1" applyFill="1" applyBorder="1" applyAlignment="1" applyProtection="1">
      <alignment horizontal="center" vertical="center"/>
    </xf>
    <xf numFmtId="49" fontId="12" fillId="8" borderId="1" xfId="0" applyNumberFormat="1" applyFont="1" applyFill="1" applyBorder="1" applyAlignment="1" applyProtection="1">
      <alignment horizontal="center" vertical="center" wrapText="1"/>
      <protection locked="0"/>
    </xf>
    <xf numFmtId="49" fontId="12" fillId="8" borderId="8" xfId="0" applyNumberFormat="1" applyFont="1" applyFill="1" applyBorder="1" applyAlignment="1" applyProtection="1">
      <alignment horizontal="center" vertical="center" shrinkToFit="1"/>
      <protection locked="0"/>
    </xf>
    <xf numFmtId="0" fontId="18" fillId="8" borderId="1" xfId="0" applyFont="1" applyFill="1" applyBorder="1" applyAlignment="1" applyProtection="1">
      <alignment horizontal="center"/>
      <protection locked="0"/>
    </xf>
    <xf numFmtId="14" fontId="12" fillId="8" borderId="1" xfId="0" applyNumberFormat="1" applyFont="1" applyFill="1" applyBorder="1" applyAlignment="1" applyProtection="1">
      <alignment horizontal="center" vertical="center" wrapText="1"/>
      <protection locked="0"/>
    </xf>
    <xf numFmtId="0" fontId="12" fillId="8" borderId="1" xfId="0" applyFont="1" applyFill="1" applyBorder="1" applyAlignment="1" applyProtection="1">
      <alignment horizontal="center" vertical="center" wrapText="1"/>
      <protection locked="0"/>
    </xf>
    <xf numFmtId="169" fontId="12" fillId="8" borderId="1" xfId="1" applyNumberFormat="1" applyFont="1" applyFill="1" applyBorder="1" applyAlignment="1" applyProtection="1">
      <alignment horizontal="center" vertical="center" wrapText="1"/>
      <protection locked="0"/>
    </xf>
    <xf numFmtId="0" fontId="12" fillId="8" borderId="1" xfId="4" applyNumberFormat="1" applyFont="1" applyFill="1" applyBorder="1" applyAlignment="1" applyProtection="1">
      <alignment horizontal="center" vertical="center" wrapText="1"/>
      <protection locked="0"/>
    </xf>
    <xf numFmtId="49" fontId="12" fillId="8" borderId="1" xfId="0" applyNumberFormat="1" applyFont="1" applyFill="1" applyBorder="1" applyAlignment="1" applyProtection="1">
      <alignment horizontal="center" vertical="center" shrinkToFit="1"/>
      <protection locked="0"/>
    </xf>
    <xf numFmtId="0" fontId="12" fillId="8" borderId="1" xfId="0" applyNumberFormat="1" applyFont="1" applyFill="1" applyBorder="1" applyAlignment="1" applyProtection="1">
      <alignment horizontal="center" vertical="center" shrinkToFit="1"/>
      <protection locked="0"/>
    </xf>
    <xf numFmtId="165" fontId="12" fillId="8" borderId="1" xfId="0" applyNumberFormat="1" applyFont="1" applyFill="1" applyBorder="1" applyAlignment="1" applyProtection="1">
      <alignment horizontal="center"/>
      <protection locked="0"/>
    </xf>
    <xf numFmtId="49" fontId="12" fillId="8" borderId="1" xfId="4" applyNumberFormat="1" applyFont="1" applyFill="1" applyBorder="1" applyAlignment="1" applyProtection="1">
      <alignment horizontal="center" vertical="center" shrinkToFit="1"/>
      <protection locked="0"/>
    </xf>
    <xf numFmtId="0" fontId="12" fillId="8" borderId="1" xfId="4" applyFont="1" applyFill="1" applyBorder="1" applyAlignment="1" applyProtection="1">
      <alignment horizontal="center" vertical="center" wrapText="1"/>
      <protection locked="0"/>
    </xf>
    <xf numFmtId="0" fontId="12" fillId="8" borderId="1" xfId="0" applyFont="1" applyFill="1" applyBorder="1" applyAlignment="1" applyProtection="1">
      <alignment horizontal="center"/>
      <protection locked="0"/>
    </xf>
    <xf numFmtId="49" fontId="12" fillId="8" borderId="1" xfId="4" applyNumberFormat="1" applyFont="1" applyFill="1" applyBorder="1" applyAlignment="1" applyProtection="1">
      <alignment horizontal="center" vertical="center" wrapText="1"/>
      <protection locked="0"/>
    </xf>
    <xf numFmtId="0" fontId="12" fillId="8" borderId="1" xfId="4" applyNumberFormat="1" applyFont="1" applyFill="1" applyBorder="1" applyAlignment="1" applyProtection="1">
      <alignment horizontal="center" vertical="center" wrapText="1"/>
      <protection hidden="1"/>
    </xf>
    <xf numFmtId="165" fontId="18" fillId="8" borderId="1" xfId="0" applyNumberFormat="1" applyFont="1" applyFill="1" applyBorder="1" applyAlignment="1" applyProtection="1">
      <alignment horizontal="center" vertical="center"/>
      <protection locked="0"/>
    </xf>
    <xf numFmtId="165" fontId="18" fillId="8" borderId="1" xfId="0" applyNumberFormat="1" applyFont="1" applyFill="1" applyBorder="1" applyAlignment="1" applyProtection="1">
      <alignment horizontal="center"/>
      <protection locked="0"/>
    </xf>
    <xf numFmtId="165" fontId="18" fillId="8" borderId="5" xfId="0" applyNumberFormat="1" applyFont="1" applyFill="1" applyBorder="1" applyAlignment="1" applyProtection="1">
      <alignment horizontal="center"/>
      <protection locked="0"/>
    </xf>
    <xf numFmtId="165" fontId="12" fillId="8" borderId="1" xfId="4" applyNumberFormat="1" applyFont="1" applyFill="1" applyBorder="1" applyAlignment="1" applyProtection="1">
      <alignment horizontal="center" vertical="center" wrapText="1"/>
      <protection locked="0"/>
    </xf>
    <xf numFmtId="14" fontId="12" fillId="0" borderId="0" xfId="4" applyNumberFormat="1" applyFont="1" applyFill="1" applyBorder="1" applyAlignment="1" applyProtection="1">
      <alignment horizontal="center" vertical="center" wrapText="1"/>
      <protection hidden="1"/>
    </xf>
    <xf numFmtId="14" fontId="12" fillId="8" borderId="1" xfId="4" applyNumberFormat="1" applyFont="1" applyFill="1" applyBorder="1" applyAlignment="1" applyProtection="1">
      <alignment horizontal="center" vertical="center" wrapText="1"/>
      <protection locked="0"/>
    </xf>
    <xf numFmtId="0" fontId="0" fillId="0" borderId="0" xfId="0" applyBorder="1"/>
    <xf numFmtId="0" fontId="20" fillId="0" borderId="0" xfId="0" applyFont="1" applyBorder="1" applyAlignment="1">
      <alignment vertical="center"/>
    </xf>
    <xf numFmtId="14" fontId="18" fillId="0" borderId="0" xfId="0" applyNumberFormat="1" applyFont="1" applyProtection="1">
      <protection locked="0"/>
    </xf>
    <xf numFmtId="14" fontId="18" fillId="0" borderId="0" xfId="0" applyNumberFormat="1" applyFont="1" applyProtection="1">
      <protection hidden="1"/>
    </xf>
    <xf numFmtId="14" fontId="18" fillId="0" borderId="0" xfId="0" applyNumberFormat="1" applyFont="1" applyFill="1" applyBorder="1" applyProtection="1">
      <protection hidden="1"/>
    </xf>
    <xf numFmtId="0" fontId="21" fillId="9" borderId="9" xfId="0" applyNumberFormat="1" applyFont="1" applyFill="1" applyBorder="1" applyAlignment="1" applyProtection="1"/>
    <xf numFmtId="0" fontId="21" fillId="9" borderId="10" xfId="0" applyNumberFormat="1" applyFont="1" applyFill="1" applyBorder="1" applyAlignment="1" applyProtection="1"/>
    <xf numFmtId="0" fontId="22" fillId="0" borderId="10" xfId="0" applyFont="1" applyBorder="1" applyAlignment="1">
      <alignment vertical="center"/>
    </xf>
    <xf numFmtId="0" fontId="22" fillId="0" borderId="11" xfId="0" applyFont="1" applyBorder="1" applyAlignment="1">
      <alignment vertical="center"/>
    </xf>
    <xf numFmtId="0" fontId="23" fillId="0" borderId="0" xfId="0" applyFont="1" applyFill="1" applyBorder="1"/>
    <xf numFmtId="0" fontId="23" fillId="0" borderId="0" xfId="0" applyFont="1" applyBorder="1"/>
    <xf numFmtId="0" fontId="23" fillId="0" borderId="12" xfId="0" applyFont="1" applyBorder="1"/>
    <xf numFmtId="14" fontId="24" fillId="0" borderId="0" xfId="0" applyNumberFormat="1" applyFont="1" applyFill="1" applyBorder="1" applyAlignment="1" applyProtection="1">
      <protection locked="0"/>
    </xf>
    <xf numFmtId="0" fontId="0" fillId="0" borderId="13" xfId="0" applyBorder="1"/>
    <xf numFmtId="0" fontId="0" fillId="0" borderId="14" xfId="0" applyBorder="1"/>
    <xf numFmtId="0" fontId="20" fillId="0" borderId="15" xfId="0" applyFont="1" applyBorder="1" applyAlignment="1" applyProtection="1">
      <alignment horizontal="center" vertical="center"/>
    </xf>
    <xf numFmtId="165" fontId="21" fillId="9" borderId="9" xfId="0" applyNumberFormat="1" applyFont="1" applyFill="1" applyBorder="1" applyAlignment="1" applyProtection="1"/>
    <xf numFmtId="165" fontId="21" fillId="9" borderId="10" xfId="0" applyNumberFormat="1" applyFont="1" applyFill="1" applyBorder="1" applyAlignment="1" applyProtection="1"/>
    <xf numFmtId="165" fontId="21" fillId="9" borderId="16" xfId="0" applyNumberFormat="1" applyFont="1" applyFill="1" applyBorder="1" applyAlignment="1" applyProtection="1"/>
    <xf numFmtId="0" fontId="22" fillId="0" borderId="9" xfId="0" applyFont="1" applyBorder="1" applyProtection="1">
      <protection locked="0"/>
    </xf>
    <xf numFmtId="14" fontId="24" fillId="10" borderId="15" xfId="0" applyNumberFormat="1" applyFont="1" applyFill="1" applyBorder="1" applyProtection="1">
      <protection locked="0"/>
    </xf>
    <xf numFmtId="14" fontId="24" fillId="10" borderId="15" xfId="0" applyNumberFormat="1" applyFont="1" applyFill="1" applyBorder="1" applyAlignment="1" applyProtection="1">
      <protection locked="0"/>
    </xf>
    <xf numFmtId="0" fontId="25" fillId="0" borderId="0" xfId="0" applyFont="1" applyProtection="1">
      <protection locked="0"/>
    </xf>
    <xf numFmtId="0" fontId="0" fillId="0" borderId="17" xfId="0" applyFont="1" applyBorder="1"/>
    <xf numFmtId="0" fontId="26" fillId="10" borderId="18" xfId="0" applyFont="1" applyFill="1" applyBorder="1" applyAlignment="1" applyProtection="1">
      <alignment horizontal="center" vertical="center"/>
    </xf>
    <xf numFmtId="0" fontId="24" fillId="10" borderId="11" xfId="0" applyFont="1" applyFill="1" applyBorder="1" applyAlignment="1" applyProtection="1">
      <alignment horizontal="center" vertical="center" wrapText="1"/>
    </xf>
    <xf numFmtId="0" fontId="24" fillId="10" borderId="19" xfId="0" applyFont="1" applyFill="1" applyBorder="1" applyAlignment="1" applyProtection="1">
      <alignment horizontal="center" vertical="center" wrapText="1"/>
    </xf>
    <xf numFmtId="14" fontId="24" fillId="10" borderId="19" xfId="0" applyNumberFormat="1" applyFont="1" applyFill="1" applyBorder="1" applyAlignment="1" applyProtection="1">
      <alignment horizontal="center" vertical="center" wrapText="1"/>
    </xf>
    <xf numFmtId="0" fontId="24" fillId="10" borderId="19" xfId="0" applyNumberFormat="1" applyFont="1" applyFill="1" applyBorder="1" applyAlignment="1" applyProtection="1">
      <alignment horizontal="center" vertical="center" wrapText="1"/>
    </xf>
    <xf numFmtId="0" fontId="24" fillId="10" borderId="20" xfId="0" applyFont="1" applyFill="1" applyBorder="1" applyAlignment="1" applyProtection="1">
      <alignment horizontal="center" vertical="center" wrapText="1"/>
    </xf>
    <xf numFmtId="0" fontId="24" fillId="10" borderId="17" xfId="4" applyFont="1" applyFill="1" applyBorder="1" applyAlignment="1" applyProtection="1">
      <alignment horizontal="center" vertical="center" wrapText="1"/>
    </xf>
    <xf numFmtId="0" fontId="24" fillId="10" borderId="20" xfId="4" applyFont="1" applyFill="1" applyBorder="1" applyAlignment="1" applyProtection="1">
      <alignment horizontal="center" vertical="center" wrapText="1"/>
    </xf>
    <xf numFmtId="14" fontId="24" fillId="10" borderId="20" xfId="4" applyNumberFormat="1" applyFont="1" applyFill="1" applyBorder="1" applyAlignment="1" applyProtection="1">
      <alignment horizontal="center" vertical="center" wrapText="1"/>
    </xf>
    <xf numFmtId="0" fontId="26" fillId="10" borderId="21" xfId="0" applyFont="1" applyFill="1" applyBorder="1" applyAlignment="1" applyProtection="1">
      <alignment horizontal="center" vertical="center"/>
    </xf>
    <xf numFmtId="0" fontId="24" fillId="10" borderId="22" xfId="0" applyFont="1" applyFill="1" applyBorder="1" applyAlignment="1" applyProtection="1">
      <alignment horizontal="center" vertical="center" wrapText="1"/>
    </xf>
    <xf numFmtId="0" fontId="24" fillId="10" borderId="23" xfId="0" applyFont="1" applyFill="1" applyBorder="1" applyAlignment="1" applyProtection="1">
      <alignment horizontal="center" vertical="center" wrapText="1"/>
    </xf>
    <xf numFmtId="14" fontId="24" fillId="10" borderId="23" xfId="0" applyNumberFormat="1" applyFont="1" applyFill="1" applyBorder="1" applyAlignment="1" applyProtection="1">
      <alignment horizontal="center" vertical="center" wrapText="1"/>
    </xf>
    <xf numFmtId="0" fontId="24" fillId="10" borderId="23" xfId="0" applyNumberFormat="1" applyFont="1" applyFill="1" applyBorder="1" applyAlignment="1" applyProtection="1">
      <alignment horizontal="center" vertical="center" wrapText="1"/>
    </xf>
    <xf numFmtId="0" fontId="24" fillId="10" borderId="24" xfId="0" applyFont="1" applyFill="1" applyBorder="1" applyAlignment="1" applyProtection="1">
      <alignment horizontal="center" vertical="center" wrapText="1"/>
    </xf>
    <xf numFmtId="0" fontId="24" fillId="10" borderId="25" xfId="4" applyFont="1" applyFill="1" applyBorder="1" applyAlignment="1" applyProtection="1">
      <alignment horizontal="center" vertical="center" wrapText="1"/>
    </xf>
    <xf numFmtId="0" fontId="24" fillId="10" borderId="24" xfId="4" applyFont="1" applyFill="1" applyBorder="1" applyAlignment="1" applyProtection="1">
      <alignment horizontal="center" vertical="center" wrapText="1"/>
    </xf>
    <xf numFmtId="14" fontId="24" fillId="10" borderId="24" xfId="4" applyNumberFormat="1" applyFont="1" applyFill="1" applyBorder="1" applyAlignment="1" applyProtection="1">
      <alignment horizontal="center" vertical="center" wrapText="1"/>
    </xf>
    <xf numFmtId="0" fontId="27" fillId="11" borderId="34" xfId="0" applyFont="1" applyFill="1" applyBorder="1" applyAlignment="1">
      <alignment vertical="center" wrapText="1"/>
    </xf>
    <xf numFmtId="0" fontId="27" fillId="11" borderId="32" xfId="0" applyFont="1" applyFill="1" applyBorder="1" applyAlignment="1">
      <alignment vertical="center" wrapText="1"/>
    </xf>
    <xf numFmtId="0" fontId="27" fillId="11" borderId="33" xfId="0" applyFont="1" applyFill="1" applyBorder="1" applyAlignment="1">
      <alignment vertical="center" wrapText="1"/>
    </xf>
    <xf numFmtId="0" fontId="22" fillId="0" borderId="8" xfId="0" applyFont="1" applyBorder="1"/>
    <xf numFmtId="0" fontId="22" fillId="0" borderId="26" xfId="0" applyFont="1" applyBorder="1"/>
    <xf numFmtId="0" fontId="22" fillId="0" borderId="27" xfId="0" applyFont="1" applyBorder="1"/>
    <xf numFmtId="165" fontId="28" fillId="12" borderId="34" xfId="0" applyNumberFormat="1" applyFont="1" applyFill="1" applyBorder="1" applyAlignment="1" applyProtection="1"/>
    <xf numFmtId="165" fontId="28" fillId="12" borderId="32" xfId="0" applyNumberFormat="1" applyFont="1" applyFill="1" applyBorder="1" applyAlignment="1" applyProtection="1"/>
    <xf numFmtId="165" fontId="28" fillId="12" borderId="33" xfId="0" applyNumberFormat="1" applyFont="1" applyFill="1" applyBorder="1" applyAlignment="1" applyProtection="1"/>
    <xf numFmtId="0" fontId="22" fillId="0" borderId="25" xfId="0" applyFont="1" applyBorder="1" applyAlignment="1">
      <alignment vertical="center" wrapText="1"/>
    </xf>
    <xf numFmtId="0" fontId="22" fillId="0" borderId="35" xfId="0" applyFont="1" applyBorder="1" applyAlignment="1">
      <alignment vertical="center" wrapText="1"/>
    </xf>
    <xf numFmtId="0" fontId="22" fillId="0" borderId="36" xfId="0" applyFont="1" applyBorder="1" applyAlignment="1">
      <alignment vertical="center" wrapText="1"/>
    </xf>
    <xf numFmtId="0" fontId="22" fillId="0" borderId="31" xfId="0" applyFont="1" applyBorder="1"/>
    <xf numFmtId="0" fontId="22" fillId="0" borderId="32" xfId="0" applyFont="1" applyBorder="1"/>
    <xf numFmtId="0" fontId="22" fillId="0" borderId="33" xfId="0" applyFont="1" applyBorder="1"/>
    <xf numFmtId="0" fontId="22" fillId="0" borderId="28" xfId="0" applyFont="1" applyBorder="1"/>
    <xf numFmtId="0" fontId="22" fillId="0" borderId="29" xfId="0" applyFont="1" applyBorder="1"/>
    <xf numFmtId="0" fontId="22" fillId="0" borderId="30" xfId="0" applyFont="1" applyBorder="1"/>
    <xf numFmtId="165" fontId="28" fillId="12" borderId="15" xfId="0" applyNumberFormat="1" applyFont="1" applyFill="1" applyBorder="1" applyAlignment="1" applyProtection="1"/>
    <xf numFmtId="165" fontId="28" fillId="12" borderId="0" xfId="0" applyNumberFormat="1" applyFont="1" applyFill="1" applyBorder="1" applyAlignment="1" applyProtection="1"/>
    <xf numFmtId="165" fontId="28" fillId="12" borderId="12" xfId="0" applyNumberFormat="1" applyFont="1" applyFill="1" applyBorder="1" applyAlignment="1" applyProtection="1"/>
    <xf numFmtId="0" fontId="29" fillId="11" borderId="37" xfId="0" applyFont="1" applyFill="1" applyBorder="1" applyAlignment="1">
      <alignment vertical="center" wrapText="1"/>
    </xf>
    <xf numFmtId="0" fontId="29" fillId="11" borderId="38" xfId="0" applyFont="1" applyFill="1" applyBorder="1" applyAlignment="1">
      <alignment vertical="center" wrapText="1"/>
    </xf>
    <xf numFmtId="0" fontId="29" fillId="11" borderId="39" xfId="0" applyFont="1" applyFill="1" applyBorder="1" applyAlignment="1">
      <alignment vertical="center" wrapText="1"/>
    </xf>
    <xf numFmtId="0" fontId="22" fillId="0" borderId="31" xfId="0" applyFont="1" applyBorder="1" applyAlignment="1">
      <alignment horizontal="center"/>
    </xf>
    <xf numFmtId="0" fontId="22" fillId="0" borderId="32" xfId="0" applyFont="1" applyBorder="1" applyAlignment="1">
      <alignment horizontal="center"/>
    </xf>
    <xf numFmtId="0" fontId="22" fillId="0" borderId="33" xfId="0" applyFont="1" applyBorder="1" applyAlignment="1">
      <alignment horizontal="center"/>
    </xf>
    <xf numFmtId="0" fontId="22" fillId="0" borderId="8" xfId="0" applyFont="1" applyBorder="1" applyAlignment="1">
      <alignment horizontal="center"/>
    </xf>
    <xf numFmtId="0" fontId="22" fillId="0" borderId="26" xfId="0" applyFont="1" applyBorder="1" applyAlignment="1">
      <alignment horizontal="center"/>
    </xf>
    <xf numFmtId="0" fontId="22" fillId="0" borderId="27" xfId="0" applyFont="1" applyBorder="1" applyAlignment="1">
      <alignment horizontal="center"/>
    </xf>
    <xf numFmtId="0" fontId="0" fillId="0" borderId="25" xfId="0" applyBorder="1" applyProtection="1"/>
    <xf numFmtId="0" fontId="0" fillId="0" borderId="35" xfId="0" applyBorder="1" applyProtection="1"/>
    <xf numFmtId="0" fontId="0" fillId="0" borderId="36" xfId="0" applyBorder="1" applyProtection="1"/>
    <xf numFmtId="0" fontId="30" fillId="0" borderId="0" xfId="0" applyFont="1" applyBorder="1" applyAlignment="1">
      <alignment horizontal="center" vertical="center"/>
    </xf>
    <xf numFmtId="0" fontId="30" fillId="0" borderId="12" xfId="0" applyFont="1" applyBorder="1" applyAlignment="1">
      <alignment horizontal="center" vertical="center"/>
    </xf>
    <xf numFmtId="0" fontId="22" fillId="0" borderId="28" xfId="0" applyFont="1" applyBorder="1" applyAlignment="1">
      <alignment horizontal="center"/>
    </xf>
    <xf numFmtId="0" fontId="22" fillId="0" borderId="29" xfId="0" applyFont="1" applyBorder="1" applyAlignment="1">
      <alignment horizontal="center"/>
    </xf>
    <xf numFmtId="0" fontId="22" fillId="0" borderId="30" xfId="0" applyFont="1" applyBorder="1" applyAlignment="1">
      <alignment horizontal="center"/>
    </xf>
    <xf numFmtId="14" fontId="24" fillId="0" borderId="0" xfId="0" applyNumberFormat="1" applyFont="1" applyFill="1" applyBorder="1" applyAlignment="1" applyProtection="1">
      <protection locked="0"/>
    </xf>
    <xf numFmtId="14" fontId="24" fillId="0" borderId="12" xfId="0" applyNumberFormat="1" applyFont="1" applyFill="1" applyBorder="1" applyAlignment="1" applyProtection="1">
      <protection locked="0"/>
    </xf>
    <xf numFmtId="0" fontId="0" fillId="0" borderId="17" xfId="0" applyFont="1" applyBorder="1"/>
    <xf numFmtId="0" fontId="0" fillId="0" borderId="13" xfId="0" applyFont="1" applyBorder="1"/>
    <xf numFmtId="0" fontId="0" fillId="0" borderId="14" xfId="0" applyFont="1" applyBorder="1"/>
    <xf numFmtId="0" fontId="31" fillId="9" borderId="25" xfId="0" applyNumberFormat="1" applyFont="1" applyFill="1" applyBorder="1" applyAlignment="1" applyProtection="1"/>
    <xf numFmtId="0" fontId="31" fillId="9" borderId="35" xfId="0" applyNumberFormat="1" applyFont="1" applyFill="1" applyBorder="1" applyAlignment="1" applyProtection="1"/>
    <xf numFmtId="0" fontId="31" fillId="9" borderId="36" xfId="0" applyNumberFormat="1" applyFont="1" applyFill="1" applyBorder="1" applyAlignment="1" applyProtection="1"/>
    <xf numFmtId="165" fontId="31" fillId="9" borderId="25" xfId="0" applyNumberFormat="1" applyFont="1" applyFill="1" applyBorder="1" applyAlignment="1" applyProtection="1"/>
    <xf numFmtId="165" fontId="31" fillId="9" borderId="35" xfId="0" applyNumberFormat="1" applyFont="1" applyFill="1" applyBorder="1" applyAlignment="1" applyProtection="1"/>
    <xf numFmtId="165" fontId="31" fillId="9" borderId="36" xfId="0" applyNumberFormat="1" applyFont="1" applyFill="1" applyBorder="1" applyAlignment="1" applyProtection="1"/>
    <xf numFmtId="0" fontId="22" fillId="0" borderId="25" xfId="0" applyFont="1" applyBorder="1"/>
    <xf numFmtId="0" fontId="22" fillId="0" borderId="35" xfId="0" applyFont="1" applyBorder="1"/>
    <xf numFmtId="0" fontId="22" fillId="0" borderId="36" xfId="0" applyFont="1" applyBorder="1"/>
    <xf numFmtId="0" fontId="23" fillId="0" borderId="15" xfId="0" applyFont="1" applyBorder="1"/>
    <xf numFmtId="0" fontId="23" fillId="0" borderId="0" xfId="0" applyFont="1" applyBorder="1"/>
    <xf numFmtId="0" fontId="23" fillId="0" borderId="12" xfId="0" applyFont="1" applyBorder="1"/>
    <xf numFmtId="0" fontId="0" fillId="0" borderId="15" xfId="0" applyFont="1" applyBorder="1"/>
    <xf numFmtId="0" fontId="0" fillId="0" borderId="0" xfId="0" applyFont="1" applyBorder="1"/>
    <xf numFmtId="0" fontId="0" fillId="0" borderId="12" xfId="0" applyFont="1" applyBorder="1"/>
    <xf numFmtId="0" fontId="23" fillId="0" borderId="34" xfId="0" applyFont="1" applyBorder="1"/>
    <xf numFmtId="0" fontId="23" fillId="0" borderId="32" xfId="0" applyFont="1" applyBorder="1"/>
    <xf numFmtId="0" fontId="23" fillId="0" borderId="33" xfId="0" applyFont="1" applyBorder="1"/>
    <xf numFmtId="0" fontId="0" fillId="0" borderId="15" xfId="0" applyBorder="1" applyProtection="1"/>
    <xf numFmtId="0" fontId="0" fillId="0" borderId="0" xfId="0" applyBorder="1" applyProtection="1"/>
    <xf numFmtId="0" fontId="0" fillId="0" borderId="12" xfId="0" applyBorder="1" applyProtection="1"/>
    <xf numFmtId="0" fontId="25" fillId="0" borderId="0" xfId="0" applyFont="1" applyProtection="1">
      <protection locked="0"/>
    </xf>
    <xf numFmtId="0" fontId="0" fillId="0" borderId="40" xfId="0" applyBorder="1" applyAlignment="1">
      <alignment horizontal="center"/>
    </xf>
    <xf numFmtId="0" fontId="0" fillId="0" borderId="7"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1" xfId="0" applyBorder="1" applyAlignment="1">
      <alignment horizontal="center"/>
    </xf>
  </cellXfs>
  <cellStyles count="17">
    <cellStyle name="Currency 2" xfId="1" xr:uid="{00000000-0005-0000-0000-000000000000}"/>
    <cellStyle name="Normal" xfId="0" builtinId="0"/>
    <cellStyle name="Normal - Style1" xfId="2" xr:uid="{00000000-0005-0000-0000-000002000000}"/>
    <cellStyle name="Normal 10" xfId="3" xr:uid="{00000000-0005-0000-0000-000003000000}"/>
    <cellStyle name="Normal 2" xfId="4" xr:uid="{00000000-0005-0000-0000-000004000000}"/>
    <cellStyle name="Normal 2 2" xfId="5" xr:uid="{00000000-0005-0000-0000-000005000000}"/>
    <cellStyle name="Normal 2 3"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4 3" xfId="12" xr:uid="{00000000-0005-0000-0000-00000C000000}"/>
    <cellStyle name="Normal 6" xfId="13" xr:uid="{00000000-0005-0000-0000-00000D000000}"/>
    <cellStyle name="Normal 7" xfId="14" xr:uid="{00000000-0005-0000-0000-00000E000000}"/>
    <cellStyle name="Normal 8" xfId="15" xr:uid="{00000000-0005-0000-0000-00000F000000}"/>
    <cellStyle name="Normal 9" xfId="16" xr:uid="{00000000-0005-0000-0000-000010000000}"/>
  </cellStyles>
  <dxfs count="2">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7.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1285875</xdr:colOff>
      <xdr:row>2</xdr:row>
      <xdr:rowOff>176213</xdr:rowOff>
    </xdr:to>
    <xdr:pic>
      <xdr:nvPicPr>
        <xdr:cNvPr id="14418" name="Picture 1">
          <a:extLst>
            <a:ext uri="{FF2B5EF4-FFF2-40B4-BE49-F238E27FC236}">
              <a16:creationId xmlns:a16="http://schemas.microsoft.com/office/drawing/2014/main" id="{00000000-0008-0000-0000-000052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85875" cy="681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31750</xdr:colOff>
          <xdr:row>46</xdr:row>
          <xdr:rowOff>25400</xdr:rowOff>
        </xdr:from>
        <xdr:to>
          <xdr:col>2</xdr:col>
          <xdr:colOff>247650</xdr:colOff>
          <xdr:row>46</xdr:row>
          <xdr:rowOff>209550</xdr:rowOff>
        </xdr:to>
        <xdr:sp macro="" textlink="">
          <xdr:nvSpPr>
            <xdr:cNvPr id="14347" name="CheckBox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46</xdr:row>
          <xdr:rowOff>25400</xdr:rowOff>
        </xdr:from>
        <xdr:to>
          <xdr:col>3</xdr:col>
          <xdr:colOff>431800</xdr:colOff>
          <xdr:row>47</xdr:row>
          <xdr:rowOff>0</xdr:rowOff>
        </xdr:to>
        <xdr:sp macro="" textlink="">
          <xdr:nvSpPr>
            <xdr:cNvPr id="14349" name="CheckBox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46</xdr:row>
          <xdr:rowOff>25400</xdr:rowOff>
        </xdr:from>
        <xdr:to>
          <xdr:col>7</xdr:col>
          <xdr:colOff>127000</xdr:colOff>
          <xdr:row>47</xdr:row>
          <xdr:rowOff>0</xdr:rowOff>
        </xdr:to>
        <xdr:sp macro="" textlink="">
          <xdr:nvSpPr>
            <xdr:cNvPr id="14350" name="CheckBox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46</xdr:row>
          <xdr:rowOff>25400</xdr:rowOff>
        </xdr:from>
        <xdr:to>
          <xdr:col>8</xdr:col>
          <xdr:colOff>184150</xdr:colOff>
          <xdr:row>46</xdr:row>
          <xdr:rowOff>222250</xdr:rowOff>
        </xdr:to>
        <xdr:sp macro="" textlink="">
          <xdr:nvSpPr>
            <xdr:cNvPr id="14351" name="CheckBox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46</xdr:row>
          <xdr:rowOff>31750</xdr:rowOff>
        </xdr:from>
        <xdr:to>
          <xdr:col>9</xdr:col>
          <xdr:colOff>222250</xdr:colOff>
          <xdr:row>46</xdr:row>
          <xdr:rowOff>222250</xdr:rowOff>
        </xdr:to>
        <xdr:sp macro="" textlink="">
          <xdr:nvSpPr>
            <xdr:cNvPr id="14352" name="CheckBox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46</xdr:row>
          <xdr:rowOff>38100</xdr:rowOff>
        </xdr:from>
        <xdr:to>
          <xdr:col>10</xdr:col>
          <xdr:colOff>50800</xdr:colOff>
          <xdr:row>46</xdr:row>
          <xdr:rowOff>222250</xdr:rowOff>
        </xdr:to>
        <xdr:sp macro="" textlink="">
          <xdr:nvSpPr>
            <xdr:cNvPr id="14353" name="CheckBox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46</xdr:row>
          <xdr:rowOff>31750</xdr:rowOff>
        </xdr:from>
        <xdr:to>
          <xdr:col>10</xdr:col>
          <xdr:colOff>603250</xdr:colOff>
          <xdr:row>46</xdr:row>
          <xdr:rowOff>222250</xdr:rowOff>
        </xdr:to>
        <xdr:sp macro="" textlink="">
          <xdr:nvSpPr>
            <xdr:cNvPr id="14354" name="CheckBox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25400</xdr:rowOff>
        </xdr:from>
        <xdr:to>
          <xdr:col>2</xdr:col>
          <xdr:colOff>450850</xdr:colOff>
          <xdr:row>49</xdr:row>
          <xdr:rowOff>0</xdr:rowOff>
        </xdr:to>
        <xdr:sp macro="" textlink="">
          <xdr:nvSpPr>
            <xdr:cNvPr id="14358" name="CheckBox9"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48</xdr:row>
          <xdr:rowOff>19050</xdr:rowOff>
        </xdr:from>
        <xdr:to>
          <xdr:col>5</xdr:col>
          <xdr:colOff>565150</xdr:colOff>
          <xdr:row>48</xdr:row>
          <xdr:rowOff>234950</xdr:rowOff>
        </xdr:to>
        <xdr:sp macro="" textlink="">
          <xdr:nvSpPr>
            <xdr:cNvPr id="14359" name="CheckBox10"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48</xdr:row>
          <xdr:rowOff>25400</xdr:rowOff>
        </xdr:from>
        <xdr:to>
          <xdr:col>8</xdr:col>
          <xdr:colOff>450850</xdr:colOff>
          <xdr:row>49</xdr:row>
          <xdr:rowOff>0</xdr:rowOff>
        </xdr:to>
        <xdr:sp macro="" textlink="">
          <xdr:nvSpPr>
            <xdr:cNvPr id="14360" name="CheckBox11"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25400</xdr:rowOff>
        </xdr:from>
        <xdr:to>
          <xdr:col>2</xdr:col>
          <xdr:colOff>514350</xdr:colOff>
          <xdr:row>49</xdr:row>
          <xdr:rowOff>266700</xdr:rowOff>
        </xdr:to>
        <xdr:sp macro="" textlink="">
          <xdr:nvSpPr>
            <xdr:cNvPr id="14361" name="CheckBox12"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49</xdr:row>
          <xdr:rowOff>38100</xdr:rowOff>
        </xdr:from>
        <xdr:to>
          <xdr:col>7</xdr:col>
          <xdr:colOff>412750</xdr:colOff>
          <xdr:row>49</xdr:row>
          <xdr:rowOff>254000</xdr:rowOff>
        </xdr:to>
        <xdr:sp macro="" textlink="">
          <xdr:nvSpPr>
            <xdr:cNvPr id="14362" name="CheckBox13"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49</xdr:row>
          <xdr:rowOff>44450</xdr:rowOff>
        </xdr:from>
        <xdr:to>
          <xdr:col>10</xdr:col>
          <xdr:colOff>533400</xdr:colOff>
          <xdr:row>49</xdr:row>
          <xdr:rowOff>260350</xdr:rowOff>
        </xdr:to>
        <xdr:sp macro="" textlink="">
          <xdr:nvSpPr>
            <xdr:cNvPr id="14364" name="CheckBox15" hidden="1">
              <a:extLst>
                <a:ext uri="{63B3BB69-23CF-44E3-9099-C40C66FF867C}">
                  <a14:compatExt spid="_x0000_s14364"/>
                </a:ext>
                <a:ext uri="{FF2B5EF4-FFF2-40B4-BE49-F238E27FC236}">
                  <a16:creationId xmlns:a16="http://schemas.microsoft.com/office/drawing/2014/main" id="{00000000-0008-0000-00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51</xdr:row>
          <xdr:rowOff>12700</xdr:rowOff>
        </xdr:from>
        <xdr:to>
          <xdr:col>3</xdr:col>
          <xdr:colOff>127000</xdr:colOff>
          <xdr:row>52</xdr:row>
          <xdr:rowOff>0</xdr:rowOff>
        </xdr:to>
        <xdr:sp macro="" textlink="">
          <xdr:nvSpPr>
            <xdr:cNvPr id="14365" name="CheckBox14" hidden="1">
              <a:extLst>
                <a:ext uri="{63B3BB69-23CF-44E3-9099-C40C66FF867C}">
                  <a14:compatExt spid="_x0000_s14365"/>
                </a:ext>
                <a:ext uri="{FF2B5EF4-FFF2-40B4-BE49-F238E27FC236}">
                  <a16:creationId xmlns:a16="http://schemas.microsoft.com/office/drawing/2014/main" id="{00000000-0008-0000-00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51</xdr:row>
          <xdr:rowOff>25400</xdr:rowOff>
        </xdr:from>
        <xdr:to>
          <xdr:col>4</xdr:col>
          <xdr:colOff>349250</xdr:colOff>
          <xdr:row>51</xdr:row>
          <xdr:rowOff>228600</xdr:rowOff>
        </xdr:to>
        <xdr:sp macro="" textlink="">
          <xdr:nvSpPr>
            <xdr:cNvPr id="14366" name="CheckBox16" hidden="1">
              <a:extLst>
                <a:ext uri="{63B3BB69-23CF-44E3-9099-C40C66FF867C}">
                  <a14:compatExt spid="_x0000_s14366"/>
                </a:ext>
                <a:ext uri="{FF2B5EF4-FFF2-40B4-BE49-F238E27FC236}">
                  <a16:creationId xmlns:a16="http://schemas.microsoft.com/office/drawing/2014/main" id="{00000000-0008-0000-00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51</xdr:row>
          <xdr:rowOff>38100</xdr:rowOff>
        </xdr:from>
        <xdr:to>
          <xdr:col>6</xdr:col>
          <xdr:colOff>260350</xdr:colOff>
          <xdr:row>51</xdr:row>
          <xdr:rowOff>222250</xdr:rowOff>
        </xdr:to>
        <xdr:sp macro="" textlink="">
          <xdr:nvSpPr>
            <xdr:cNvPr id="14367" name="CheckBox17"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51</xdr:row>
          <xdr:rowOff>19050</xdr:rowOff>
        </xdr:from>
        <xdr:to>
          <xdr:col>8</xdr:col>
          <xdr:colOff>482600</xdr:colOff>
          <xdr:row>52</xdr:row>
          <xdr:rowOff>0</xdr:rowOff>
        </xdr:to>
        <xdr:sp macro="" textlink="">
          <xdr:nvSpPr>
            <xdr:cNvPr id="14368" name="CheckBox18"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51</xdr:row>
          <xdr:rowOff>31750</xdr:rowOff>
        </xdr:from>
        <xdr:to>
          <xdr:col>10</xdr:col>
          <xdr:colOff>501650</xdr:colOff>
          <xdr:row>51</xdr:row>
          <xdr:rowOff>241300</xdr:rowOff>
        </xdr:to>
        <xdr:sp macro="" textlink="">
          <xdr:nvSpPr>
            <xdr:cNvPr id="14369" name="CheckBox19"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641350</xdr:colOff>
          <xdr:row>52</xdr:row>
          <xdr:rowOff>6350</xdr:rowOff>
        </xdr:from>
        <xdr:to>
          <xdr:col>4</xdr:col>
          <xdr:colOff>69850</xdr:colOff>
          <xdr:row>52</xdr:row>
          <xdr:rowOff>241300</xdr:rowOff>
        </xdr:to>
        <xdr:sp macro="" textlink="">
          <xdr:nvSpPr>
            <xdr:cNvPr id="14370" name="CheckBox20"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622300</xdr:colOff>
          <xdr:row>52</xdr:row>
          <xdr:rowOff>31750</xdr:rowOff>
        </xdr:from>
        <xdr:to>
          <xdr:col>6</xdr:col>
          <xdr:colOff>31750</xdr:colOff>
          <xdr:row>52</xdr:row>
          <xdr:rowOff>228600</xdr:rowOff>
        </xdr:to>
        <xdr:sp macro="" textlink="">
          <xdr:nvSpPr>
            <xdr:cNvPr id="14371" name="CheckBox21"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52</xdr:row>
          <xdr:rowOff>25400</xdr:rowOff>
        </xdr:from>
        <xdr:to>
          <xdr:col>8</xdr:col>
          <xdr:colOff>114300</xdr:colOff>
          <xdr:row>52</xdr:row>
          <xdr:rowOff>241300</xdr:rowOff>
        </xdr:to>
        <xdr:sp macro="" textlink="">
          <xdr:nvSpPr>
            <xdr:cNvPr id="14372" name="CheckBox22" hidden="1">
              <a:extLst>
                <a:ext uri="{63B3BB69-23CF-44E3-9099-C40C66FF867C}">
                  <a14:compatExt spid="_x0000_s14372"/>
                </a:ext>
                <a:ext uri="{FF2B5EF4-FFF2-40B4-BE49-F238E27FC236}">
                  <a16:creationId xmlns:a16="http://schemas.microsoft.com/office/drawing/2014/main" id="{00000000-0008-0000-0000-00002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52</xdr:row>
          <xdr:rowOff>31750</xdr:rowOff>
        </xdr:from>
        <xdr:to>
          <xdr:col>9</xdr:col>
          <xdr:colOff>273050</xdr:colOff>
          <xdr:row>52</xdr:row>
          <xdr:rowOff>247650</xdr:rowOff>
        </xdr:to>
        <xdr:sp macro="" textlink="">
          <xdr:nvSpPr>
            <xdr:cNvPr id="14373" name="CheckBox23" hidden="1">
              <a:extLst>
                <a:ext uri="{63B3BB69-23CF-44E3-9099-C40C66FF867C}">
                  <a14:compatExt spid="_x0000_s14373"/>
                </a:ext>
                <a:ext uri="{FF2B5EF4-FFF2-40B4-BE49-F238E27FC236}">
                  <a16:creationId xmlns:a16="http://schemas.microsoft.com/office/drawing/2014/main" id="{00000000-0008-0000-0000-00002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48</xdr:row>
          <xdr:rowOff>25400</xdr:rowOff>
        </xdr:from>
        <xdr:to>
          <xdr:col>10</xdr:col>
          <xdr:colOff>546100</xdr:colOff>
          <xdr:row>48</xdr:row>
          <xdr:rowOff>228600</xdr:rowOff>
        </xdr:to>
        <xdr:sp macro="" textlink="">
          <xdr:nvSpPr>
            <xdr:cNvPr id="14384" name="CheckBox24" hidden="1">
              <a:extLst>
                <a:ext uri="{63B3BB69-23CF-44E3-9099-C40C66FF867C}">
                  <a14:compatExt spid="_x0000_s14384"/>
                </a:ext>
                <a:ext uri="{FF2B5EF4-FFF2-40B4-BE49-F238E27FC236}">
                  <a16:creationId xmlns:a16="http://schemas.microsoft.com/office/drawing/2014/main" id="{00000000-0008-0000-0000-00003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482600</xdr:colOff>
          <xdr:row>48</xdr:row>
          <xdr:rowOff>12700</xdr:rowOff>
        </xdr:from>
        <xdr:to>
          <xdr:col>4</xdr:col>
          <xdr:colOff>184150</xdr:colOff>
          <xdr:row>48</xdr:row>
          <xdr:rowOff>222250</xdr:rowOff>
        </xdr:to>
        <xdr:sp macro="" textlink="">
          <xdr:nvSpPr>
            <xdr:cNvPr id="14385" name="CheckBox25" hidden="1">
              <a:extLst>
                <a:ext uri="{63B3BB69-23CF-44E3-9099-C40C66FF867C}">
                  <a14:compatExt spid="_x0000_s14385"/>
                </a:ext>
                <a:ext uri="{FF2B5EF4-FFF2-40B4-BE49-F238E27FC236}">
                  <a16:creationId xmlns:a16="http://schemas.microsoft.com/office/drawing/2014/main" id="{00000000-0008-0000-0000-00003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49</xdr:row>
          <xdr:rowOff>19050</xdr:rowOff>
        </xdr:from>
        <xdr:to>
          <xdr:col>9</xdr:col>
          <xdr:colOff>482600</xdr:colOff>
          <xdr:row>49</xdr:row>
          <xdr:rowOff>266700</xdr:rowOff>
        </xdr:to>
        <xdr:sp macro="" textlink="">
          <xdr:nvSpPr>
            <xdr:cNvPr id="14386" name="CheckBox2" hidden="1">
              <a:extLst>
                <a:ext uri="{63B3BB69-23CF-44E3-9099-C40C66FF867C}">
                  <a14:compatExt spid="_x0000_s14386"/>
                </a:ext>
                <a:ext uri="{FF2B5EF4-FFF2-40B4-BE49-F238E27FC236}">
                  <a16:creationId xmlns:a16="http://schemas.microsoft.com/office/drawing/2014/main" id="{00000000-0008-0000-0000-00003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482600</xdr:colOff>
          <xdr:row>49</xdr:row>
          <xdr:rowOff>38100</xdr:rowOff>
        </xdr:from>
        <xdr:to>
          <xdr:col>6</xdr:col>
          <xdr:colOff>88900</xdr:colOff>
          <xdr:row>49</xdr:row>
          <xdr:rowOff>241300</xdr:rowOff>
        </xdr:to>
        <xdr:sp macro="" textlink="">
          <xdr:nvSpPr>
            <xdr:cNvPr id="14387" name="CheckBox26" hidden="1">
              <a:extLst>
                <a:ext uri="{63B3BB69-23CF-44E3-9099-C40C66FF867C}">
                  <a14:compatExt spid="_x0000_s14387"/>
                </a:ext>
                <a:ext uri="{FF2B5EF4-FFF2-40B4-BE49-F238E27FC236}">
                  <a16:creationId xmlns:a16="http://schemas.microsoft.com/office/drawing/2014/main" id="{00000000-0008-0000-0000-00003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triago_rogersben\AppData\Local\Microsoft\Windows\INetCache\Content.Outlook\OTQM1NW0\Carriers\All%20Savers%20-%202.1.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1-i01.hostmyit.org\p2$\ORL\Quoting\Small%20Group\Census%20Templates\BCBS\SellPoi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ntriago_rogersben\AppData\Local\Microsoft\Windows\INetCache\Content.Outlook\OTQM1NW0\SellPoi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intriago_rogersben\AppData\Local\Microsoft\Windows\INetCache\Content.Outlook\OTQM1NW0\file:\Y:\ORL\Orlando%20Small%20Group%20Quoting\Census%20Templates\BCBS%20Census%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ber Level Census Data"/>
      <sheetName val="Instructions"/>
    </sheetNames>
    <sheetDataSet>
      <sheetData sheetId="0" refreshError="1"/>
      <sheetData sheetId="1">
        <row r="3">
          <cell r="A3" t="str">
            <v>--Select--</v>
          </cell>
          <cell r="B3" t="str">
            <v>--Select--</v>
          </cell>
          <cell r="C3" t="str">
            <v>--Select--</v>
          </cell>
        </row>
        <row r="4">
          <cell r="A4" t="str">
            <v>EE</v>
          </cell>
          <cell r="B4" t="str">
            <v>E</v>
          </cell>
          <cell r="C4" t="str">
            <v>M</v>
          </cell>
        </row>
        <row r="5">
          <cell r="A5" t="str">
            <v>ESP</v>
          </cell>
          <cell r="B5" t="str">
            <v>S</v>
          </cell>
          <cell r="C5" t="str">
            <v>F</v>
          </cell>
        </row>
        <row r="6">
          <cell r="A6" t="str">
            <v>ECH</v>
          </cell>
          <cell r="B6" t="str">
            <v>D</v>
          </cell>
        </row>
        <row r="7">
          <cell r="A7" t="str">
            <v>FAM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ales"/>
      <sheetName val="Enrollment"/>
      <sheetName val="Formulas"/>
      <sheetName val="Report"/>
      <sheetName val="Vision"/>
      <sheetName val="Dental"/>
    </sheetNames>
    <sheetDataSet>
      <sheetData sheetId="0" refreshError="1"/>
      <sheetData sheetId="1" refreshError="1">
        <row r="17">
          <cell r="A17" t="str">
            <v>Cov_Tier_4</v>
          </cell>
        </row>
        <row r="20">
          <cell r="A20" t="str">
            <v>DO NOT USE</v>
          </cell>
          <cell r="B20" t="str">
            <v>XXXX</v>
          </cell>
          <cell r="D20">
            <v>0</v>
          </cell>
          <cell r="E20">
            <v>0</v>
          </cell>
          <cell r="F20">
            <v>0</v>
          </cell>
        </row>
        <row r="21">
          <cell r="A21">
            <v>0</v>
          </cell>
          <cell r="B21">
            <v>0</v>
          </cell>
          <cell r="D21">
            <v>0</v>
          </cell>
          <cell r="E21">
            <v>0</v>
          </cell>
          <cell r="F21">
            <v>0</v>
          </cell>
        </row>
        <row r="22">
          <cell r="A22">
            <v>0</v>
          </cell>
          <cell r="B22">
            <v>0</v>
          </cell>
          <cell r="D22">
            <v>0</v>
          </cell>
          <cell r="E22">
            <v>0</v>
          </cell>
          <cell r="F22">
            <v>0</v>
          </cell>
        </row>
        <row r="23">
          <cell r="A23">
            <v>0</v>
          </cell>
          <cell r="B23">
            <v>0</v>
          </cell>
          <cell r="D23">
            <v>0</v>
          </cell>
          <cell r="E23">
            <v>0</v>
          </cell>
          <cell r="F23">
            <v>0</v>
          </cell>
        </row>
        <row r="24">
          <cell r="A24">
            <v>0</v>
          </cell>
          <cell r="B24">
            <v>0</v>
          </cell>
          <cell r="D24">
            <v>0</v>
          </cell>
          <cell r="E24">
            <v>0</v>
          </cell>
          <cell r="F24">
            <v>0</v>
          </cell>
        </row>
        <row r="25">
          <cell r="A25">
            <v>0</v>
          </cell>
          <cell r="B25">
            <v>0</v>
          </cell>
          <cell r="D25">
            <v>0</v>
          </cell>
          <cell r="E25">
            <v>0</v>
          </cell>
          <cell r="F25">
            <v>0</v>
          </cell>
        </row>
        <row r="26">
          <cell r="A26">
            <v>0</v>
          </cell>
          <cell r="B26">
            <v>0</v>
          </cell>
          <cell r="D26">
            <v>0</v>
          </cell>
          <cell r="E26">
            <v>0</v>
          </cell>
          <cell r="F26">
            <v>0</v>
          </cell>
        </row>
        <row r="27">
          <cell r="A27">
            <v>0</v>
          </cell>
          <cell r="B27">
            <v>0</v>
          </cell>
          <cell r="D27">
            <v>0</v>
          </cell>
          <cell r="E27">
            <v>0</v>
          </cell>
          <cell r="F27">
            <v>0</v>
          </cell>
        </row>
        <row r="28">
          <cell r="A28">
            <v>0</v>
          </cell>
          <cell r="B28">
            <v>0</v>
          </cell>
          <cell r="D28">
            <v>0</v>
          </cell>
          <cell r="E28">
            <v>0</v>
          </cell>
          <cell r="F28">
            <v>0</v>
          </cell>
        </row>
        <row r="29">
          <cell r="A29">
            <v>0</v>
          </cell>
          <cell r="B29">
            <v>0</v>
          </cell>
          <cell r="D29">
            <v>0</v>
          </cell>
          <cell r="E29">
            <v>0</v>
          </cell>
          <cell r="F29">
            <v>0</v>
          </cell>
        </row>
        <row r="30">
          <cell r="A30">
            <v>0</v>
          </cell>
          <cell r="B30">
            <v>0</v>
          </cell>
          <cell r="D30">
            <v>0</v>
          </cell>
          <cell r="E30">
            <v>0</v>
          </cell>
          <cell r="F30">
            <v>0</v>
          </cell>
        </row>
        <row r="31">
          <cell r="A31">
            <v>0</v>
          </cell>
          <cell r="B31">
            <v>0</v>
          </cell>
          <cell r="D31">
            <v>0</v>
          </cell>
          <cell r="E31">
            <v>0</v>
          </cell>
          <cell r="F31">
            <v>0</v>
          </cell>
        </row>
        <row r="32">
          <cell r="A32">
            <v>0</v>
          </cell>
          <cell r="B32">
            <v>0</v>
          </cell>
          <cell r="D32">
            <v>0</v>
          </cell>
          <cell r="E32">
            <v>0</v>
          </cell>
          <cell r="F32">
            <v>0</v>
          </cell>
        </row>
        <row r="33">
          <cell r="A33">
            <v>0</v>
          </cell>
          <cell r="B33">
            <v>0</v>
          </cell>
          <cell r="D33">
            <v>0</v>
          </cell>
          <cell r="E33">
            <v>0</v>
          </cell>
          <cell r="F33">
            <v>0</v>
          </cell>
        </row>
        <row r="34">
          <cell r="A34">
            <v>0</v>
          </cell>
          <cell r="B34">
            <v>0</v>
          </cell>
          <cell r="D34">
            <v>0</v>
          </cell>
          <cell r="E34">
            <v>0</v>
          </cell>
          <cell r="F34">
            <v>0</v>
          </cell>
        </row>
        <row r="35">
          <cell r="A35">
            <v>0</v>
          </cell>
          <cell r="B35">
            <v>0</v>
          </cell>
          <cell r="D35">
            <v>0</v>
          </cell>
          <cell r="E35">
            <v>0</v>
          </cell>
          <cell r="F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cell r="D42">
            <v>0</v>
          </cell>
          <cell r="E42">
            <v>0</v>
          </cell>
        </row>
        <row r="43">
          <cell r="A43">
            <v>0</v>
          </cell>
          <cell r="B43">
            <v>0</v>
          </cell>
          <cell r="D43">
            <v>0</v>
          </cell>
          <cell r="E43">
            <v>0</v>
          </cell>
        </row>
        <row r="44">
          <cell r="A44">
            <v>0</v>
          </cell>
          <cell r="B44">
            <v>0</v>
          </cell>
          <cell r="D44">
            <v>0</v>
          </cell>
          <cell r="E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0</v>
          </cell>
          <cell r="B177">
            <v>0</v>
          </cell>
        </row>
        <row r="178">
          <cell r="A178">
            <v>0</v>
          </cell>
          <cell r="B178">
            <v>0</v>
          </cell>
        </row>
        <row r="179">
          <cell r="A179">
            <v>0</v>
          </cell>
          <cell r="B179">
            <v>0</v>
          </cell>
        </row>
        <row r="180">
          <cell r="A180">
            <v>0</v>
          </cell>
          <cell r="B180">
            <v>0</v>
          </cell>
        </row>
        <row r="181">
          <cell r="A181">
            <v>0</v>
          </cell>
          <cell r="B181">
            <v>0</v>
          </cell>
        </row>
        <row r="182">
          <cell r="A182">
            <v>0</v>
          </cell>
          <cell r="B182">
            <v>0</v>
          </cell>
        </row>
        <row r="183">
          <cell r="A183">
            <v>0</v>
          </cell>
          <cell r="B183">
            <v>0</v>
          </cell>
        </row>
        <row r="184">
          <cell r="A184">
            <v>0</v>
          </cell>
          <cell r="B184">
            <v>0</v>
          </cell>
        </row>
        <row r="185">
          <cell r="A185">
            <v>0</v>
          </cell>
          <cell r="B185">
            <v>0</v>
          </cell>
        </row>
        <row r="186">
          <cell r="A186">
            <v>0</v>
          </cell>
          <cell r="B186">
            <v>0</v>
          </cell>
        </row>
        <row r="187">
          <cell r="A187">
            <v>0</v>
          </cell>
          <cell r="B187">
            <v>0</v>
          </cell>
        </row>
        <row r="188">
          <cell r="A188">
            <v>0</v>
          </cell>
          <cell r="B188">
            <v>0</v>
          </cell>
        </row>
        <row r="189">
          <cell r="A189">
            <v>0</v>
          </cell>
          <cell r="B189">
            <v>0</v>
          </cell>
        </row>
        <row r="190">
          <cell r="A190">
            <v>0</v>
          </cell>
          <cell r="B190">
            <v>0</v>
          </cell>
        </row>
        <row r="191">
          <cell r="A191">
            <v>0</v>
          </cell>
          <cell r="B191">
            <v>0</v>
          </cell>
        </row>
        <row r="192">
          <cell r="A192">
            <v>0</v>
          </cell>
          <cell r="B192">
            <v>0</v>
          </cell>
        </row>
        <row r="193">
          <cell r="A193">
            <v>0</v>
          </cell>
          <cell r="B193">
            <v>0</v>
          </cell>
        </row>
        <row r="194">
          <cell r="A194">
            <v>0</v>
          </cell>
          <cell r="B194">
            <v>0</v>
          </cell>
        </row>
        <row r="195">
          <cell r="A195">
            <v>0</v>
          </cell>
          <cell r="B195">
            <v>0</v>
          </cell>
        </row>
        <row r="196">
          <cell r="A196">
            <v>0</v>
          </cell>
          <cell r="B196">
            <v>0</v>
          </cell>
        </row>
        <row r="197">
          <cell r="A197">
            <v>0</v>
          </cell>
          <cell r="B197">
            <v>0</v>
          </cell>
        </row>
        <row r="198">
          <cell r="A198">
            <v>0</v>
          </cell>
          <cell r="B198">
            <v>0</v>
          </cell>
        </row>
        <row r="199">
          <cell r="A199">
            <v>0</v>
          </cell>
          <cell r="B199">
            <v>0</v>
          </cell>
        </row>
        <row r="200">
          <cell r="A200">
            <v>0</v>
          </cell>
          <cell r="B200">
            <v>0</v>
          </cell>
        </row>
        <row r="201">
          <cell r="A201">
            <v>0</v>
          </cell>
          <cell r="B201">
            <v>0</v>
          </cell>
        </row>
        <row r="202">
          <cell r="A202">
            <v>0</v>
          </cell>
          <cell r="B202">
            <v>0</v>
          </cell>
        </row>
        <row r="203">
          <cell r="A203">
            <v>0</v>
          </cell>
          <cell r="B203">
            <v>0</v>
          </cell>
        </row>
        <row r="204">
          <cell r="A204">
            <v>0</v>
          </cell>
          <cell r="B204">
            <v>0</v>
          </cell>
        </row>
        <row r="205">
          <cell r="A205">
            <v>0</v>
          </cell>
          <cell r="B205">
            <v>0</v>
          </cell>
        </row>
        <row r="206">
          <cell r="A206">
            <v>0</v>
          </cell>
          <cell r="B206">
            <v>0</v>
          </cell>
        </row>
        <row r="207">
          <cell r="A207">
            <v>0</v>
          </cell>
          <cell r="B207">
            <v>0</v>
          </cell>
        </row>
        <row r="208">
          <cell r="A208">
            <v>0</v>
          </cell>
          <cell r="B208">
            <v>0</v>
          </cell>
        </row>
        <row r="209">
          <cell r="A209">
            <v>0</v>
          </cell>
          <cell r="B209">
            <v>0</v>
          </cell>
        </row>
        <row r="210">
          <cell r="A210">
            <v>0</v>
          </cell>
          <cell r="B210">
            <v>0</v>
          </cell>
        </row>
        <row r="211">
          <cell r="A211">
            <v>0</v>
          </cell>
          <cell r="B211">
            <v>0</v>
          </cell>
        </row>
        <row r="212">
          <cell r="A212">
            <v>0</v>
          </cell>
          <cell r="B212">
            <v>0</v>
          </cell>
        </row>
        <row r="213">
          <cell r="A213">
            <v>0</v>
          </cell>
          <cell r="B213">
            <v>0</v>
          </cell>
        </row>
        <row r="214">
          <cell r="A214">
            <v>0</v>
          </cell>
          <cell r="B214">
            <v>0</v>
          </cell>
        </row>
        <row r="215">
          <cell r="A215">
            <v>0</v>
          </cell>
          <cell r="B215">
            <v>0</v>
          </cell>
        </row>
        <row r="216">
          <cell r="A216">
            <v>0</v>
          </cell>
          <cell r="B216">
            <v>0</v>
          </cell>
        </row>
        <row r="217">
          <cell r="A217">
            <v>0</v>
          </cell>
          <cell r="B217">
            <v>0</v>
          </cell>
        </row>
        <row r="218">
          <cell r="A218">
            <v>0</v>
          </cell>
          <cell r="B218">
            <v>0</v>
          </cell>
        </row>
        <row r="219">
          <cell r="A219">
            <v>0</v>
          </cell>
          <cell r="B219">
            <v>0</v>
          </cell>
        </row>
        <row r="220">
          <cell r="A220">
            <v>0</v>
          </cell>
          <cell r="B220">
            <v>0</v>
          </cell>
        </row>
        <row r="221">
          <cell r="A221">
            <v>0</v>
          </cell>
          <cell r="B221">
            <v>0</v>
          </cell>
        </row>
        <row r="222">
          <cell r="A222">
            <v>0</v>
          </cell>
          <cell r="B222">
            <v>0</v>
          </cell>
        </row>
        <row r="223">
          <cell r="A223">
            <v>0</v>
          </cell>
          <cell r="B223">
            <v>0</v>
          </cell>
        </row>
        <row r="224">
          <cell r="A224">
            <v>0</v>
          </cell>
          <cell r="B224">
            <v>0</v>
          </cell>
        </row>
        <row r="225">
          <cell r="A225">
            <v>0</v>
          </cell>
          <cell r="B225">
            <v>0</v>
          </cell>
        </row>
        <row r="226">
          <cell r="A226">
            <v>0</v>
          </cell>
          <cell r="B226">
            <v>0</v>
          </cell>
        </row>
        <row r="227">
          <cell r="A227">
            <v>0</v>
          </cell>
          <cell r="B227">
            <v>0</v>
          </cell>
        </row>
        <row r="228">
          <cell r="A228">
            <v>0</v>
          </cell>
          <cell r="B228">
            <v>0</v>
          </cell>
        </row>
        <row r="229">
          <cell r="A229">
            <v>0</v>
          </cell>
          <cell r="B229">
            <v>0</v>
          </cell>
        </row>
        <row r="230">
          <cell r="A230">
            <v>0</v>
          </cell>
          <cell r="B230">
            <v>0</v>
          </cell>
        </row>
        <row r="231">
          <cell r="A231">
            <v>0</v>
          </cell>
          <cell r="B231">
            <v>0</v>
          </cell>
        </row>
        <row r="232">
          <cell r="A232">
            <v>0</v>
          </cell>
          <cell r="B232">
            <v>0</v>
          </cell>
        </row>
        <row r="233">
          <cell r="A233">
            <v>0</v>
          </cell>
          <cell r="B233">
            <v>0</v>
          </cell>
        </row>
        <row r="234">
          <cell r="A234">
            <v>0</v>
          </cell>
          <cell r="B234">
            <v>0</v>
          </cell>
        </row>
        <row r="235">
          <cell r="A235">
            <v>0</v>
          </cell>
          <cell r="B235">
            <v>0</v>
          </cell>
        </row>
        <row r="236">
          <cell r="A236">
            <v>0</v>
          </cell>
          <cell r="B236">
            <v>0</v>
          </cell>
        </row>
        <row r="237">
          <cell r="A237">
            <v>0</v>
          </cell>
          <cell r="B237">
            <v>0</v>
          </cell>
        </row>
        <row r="238">
          <cell r="A238">
            <v>0</v>
          </cell>
          <cell r="B238">
            <v>0</v>
          </cell>
        </row>
        <row r="239">
          <cell r="A239">
            <v>0</v>
          </cell>
          <cell r="B239">
            <v>0</v>
          </cell>
        </row>
        <row r="240">
          <cell r="A240">
            <v>0</v>
          </cell>
          <cell r="B240">
            <v>0</v>
          </cell>
        </row>
      </sheetData>
      <sheetData sheetId="2" refreshError="1"/>
      <sheetData sheetId="3" refreshError="1">
        <row r="1">
          <cell r="A1" t="str">
            <v>DO NOT USE</v>
          </cell>
          <cell r="B1">
            <v>0</v>
          </cell>
          <cell r="L1">
            <v>0</v>
          </cell>
        </row>
        <row r="2">
          <cell r="A2">
            <v>0</v>
          </cell>
          <cell r="B2">
            <v>0</v>
          </cell>
          <cell r="C2" t="str">
            <v>Employed</v>
          </cell>
          <cell r="D2">
            <v>1</v>
          </cell>
        </row>
        <row r="3">
          <cell r="A3">
            <v>0</v>
          </cell>
          <cell r="B3">
            <v>0</v>
          </cell>
          <cell r="C3" t="str">
            <v>Unemployed / COBRA</v>
          </cell>
          <cell r="D3">
            <v>2</v>
          </cell>
        </row>
        <row r="4">
          <cell r="A4">
            <v>0</v>
          </cell>
          <cell r="B4">
            <v>0</v>
          </cell>
          <cell r="C4" t="str">
            <v>Retired</v>
          </cell>
          <cell r="D4">
            <v>4</v>
          </cell>
        </row>
        <row r="5">
          <cell r="A5">
            <v>0</v>
          </cell>
          <cell r="B5">
            <v>0</v>
          </cell>
          <cell r="C5" t="str">
            <v>Unknown</v>
          </cell>
          <cell r="D5" t="str">
            <v xml:space="preserve"> </v>
          </cell>
        </row>
        <row r="6">
          <cell r="A6">
            <v>0</v>
          </cell>
          <cell r="B6">
            <v>0</v>
          </cell>
        </row>
        <row r="7">
          <cell r="A7">
            <v>0</v>
          </cell>
          <cell r="B7">
            <v>0</v>
          </cell>
        </row>
        <row r="8">
          <cell r="A8">
            <v>0</v>
          </cell>
          <cell r="B8">
            <v>0</v>
          </cell>
          <cell r="C8" t="str">
            <v>Single</v>
          </cell>
          <cell r="D8">
            <v>1</v>
          </cell>
        </row>
        <row r="9">
          <cell r="A9">
            <v>0</v>
          </cell>
          <cell r="B9">
            <v>0</v>
          </cell>
          <cell r="C9" t="str">
            <v>Married</v>
          </cell>
          <cell r="D9">
            <v>2</v>
          </cell>
        </row>
        <row r="10">
          <cell r="A10">
            <v>0</v>
          </cell>
          <cell r="B10">
            <v>0</v>
          </cell>
          <cell r="C10" t="str">
            <v>Divorced</v>
          </cell>
          <cell r="D10">
            <v>3</v>
          </cell>
        </row>
        <row r="11">
          <cell r="A11">
            <v>0</v>
          </cell>
          <cell r="B11">
            <v>0</v>
          </cell>
          <cell r="C11" t="str">
            <v>Widowed</v>
          </cell>
          <cell r="D11">
            <v>4</v>
          </cell>
        </row>
        <row r="12">
          <cell r="A12">
            <v>0</v>
          </cell>
          <cell r="B12">
            <v>0</v>
          </cell>
          <cell r="C12" t="str">
            <v>Separated</v>
          </cell>
          <cell r="D12">
            <v>5</v>
          </cell>
        </row>
        <row r="13">
          <cell r="A13">
            <v>0</v>
          </cell>
          <cell r="B13">
            <v>0</v>
          </cell>
          <cell r="C13" t="str">
            <v>Unknown</v>
          </cell>
          <cell r="D13">
            <v>6</v>
          </cell>
        </row>
        <row r="14">
          <cell r="A14">
            <v>0</v>
          </cell>
          <cell r="B14">
            <v>0</v>
          </cell>
        </row>
        <row r="15">
          <cell r="A15">
            <v>0</v>
          </cell>
          <cell r="B15">
            <v>0</v>
          </cell>
        </row>
        <row r="16">
          <cell r="A16">
            <v>0</v>
          </cell>
          <cell r="B16">
            <v>0</v>
          </cell>
          <cell r="C16" t="str">
            <v>Yes</v>
          </cell>
          <cell r="D16" t="str">
            <v>Y</v>
          </cell>
          <cell r="E16" t="str">
            <v>Y</v>
          </cell>
          <cell r="F16">
            <v>999999</v>
          </cell>
        </row>
        <row r="17">
          <cell r="A17">
            <v>0</v>
          </cell>
          <cell r="B17">
            <v>0</v>
          </cell>
          <cell r="C17" t="str">
            <v>No</v>
          </cell>
          <cell r="D17" t="str">
            <v>N</v>
          </cell>
          <cell r="E17" t="str">
            <v xml:space="preserve"> </v>
          </cell>
          <cell r="F17" t="str">
            <v>000000</v>
          </cell>
        </row>
        <row r="18">
          <cell r="A18">
            <v>0</v>
          </cell>
          <cell r="B18">
            <v>0</v>
          </cell>
        </row>
        <row r="19">
          <cell r="A19">
            <v>0</v>
          </cell>
          <cell r="B19">
            <v>0</v>
          </cell>
        </row>
        <row r="20">
          <cell r="A20">
            <v>0</v>
          </cell>
          <cell r="B20">
            <v>0</v>
          </cell>
        </row>
        <row r="21">
          <cell r="A21">
            <v>0</v>
          </cell>
          <cell r="B21">
            <v>0</v>
          </cell>
          <cell r="C21" t="str">
            <v>Employee</v>
          </cell>
          <cell r="D21">
            <v>1</v>
          </cell>
        </row>
        <row r="22">
          <cell r="A22">
            <v>0</v>
          </cell>
          <cell r="C22" t="str">
            <v>Family</v>
          </cell>
          <cell r="D22">
            <v>2</v>
          </cell>
        </row>
        <row r="23">
          <cell r="A23">
            <v>0</v>
          </cell>
          <cell r="C23" t="str">
            <v>Employee + 1</v>
          </cell>
          <cell r="D23">
            <v>3</v>
          </cell>
        </row>
        <row r="24">
          <cell r="A24">
            <v>0</v>
          </cell>
          <cell r="C24" t="str">
            <v>Employee + Child</v>
          </cell>
          <cell r="D24">
            <v>4</v>
          </cell>
        </row>
        <row r="25">
          <cell r="A25">
            <v>0</v>
          </cell>
          <cell r="C25" t="str">
            <v>Employee + Child(ren)</v>
          </cell>
          <cell r="D25">
            <v>6</v>
          </cell>
        </row>
        <row r="26">
          <cell r="A26">
            <v>0</v>
          </cell>
          <cell r="C26" t="str">
            <v>Employee + Spouse</v>
          </cell>
          <cell r="D26">
            <v>7</v>
          </cell>
        </row>
        <row r="27">
          <cell r="A27">
            <v>0</v>
          </cell>
          <cell r="C27" t="str">
            <v>Child only (Subscriber is on Medicare)</v>
          </cell>
          <cell r="D27">
            <v>10</v>
          </cell>
        </row>
        <row r="28">
          <cell r="A28">
            <v>0</v>
          </cell>
          <cell r="C28" t="str">
            <v>Child(ren) Only</v>
          </cell>
          <cell r="D28">
            <v>17</v>
          </cell>
        </row>
        <row r="29">
          <cell r="A29">
            <v>0</v>
          </cell>
          <cell r="C29" t="str">
            <v>Spouse Only</v>
          </cell>
          <cell r="D29">
            <v>18</v>
          </cell>
        </row>
        <row r="30">
          <cell r="A30">
            <v>0</v>
          </cell>
          <cell r="C30" t="str">
            <v>Spouse + Child(ren)</v>
          </cell>
          <cell r="D30">
            <v>19</v>
          </cell>
        </row>
        <row r="31">
          <cell r="A31">
            <v>0</v>
          </cell>
          <cell r="C31" t="str">
            <v>Spouse/child (Subscriber is on Medicare)</v>
          </cell>
          <cell r="D31">
            <v>20</v>
          </cell>
        </row>
        <row r="32">
          <cell r="A32">
            <v>0</v>
          </cell>
        </row>
        <row r="33">
          <cell r="A33">
            <v>0</v>
          </cell>
        </row>
        <row r="34">
          <cell r="A34">
            <v>0</v>
          </cell>
          <cell r="C34" t="str">
            <v>Weekly</v>
          </cell>
          <cell r="D34" t="str">
            <v>W</v>
          </cell>
        </row>
        <row r="35">
          <cell r="A35">
            <v>0</v>
          </cell>
          <cell r="C35" t="str">
            <v>Bi-weekly</v>
          </cell>
          <cell r="D35" t="str">
            <v>B</v>
          </cell>
        </row>
        <row r="36">
          <cell r="A36">
            <v>0</v>
          </cell>
          <cell r="C36" t="str">
            <v>Semi-monthly</v>
          </cell>
          <cell r="D36" t="str">
            <v>S</v>
          </cell>
        </row>
        <row r="37">
          <cell r="A37">
            <v>0</v>
          </cell>
          <cell r="C37" t="str">
            <v>Monthly</v>
          </cell>
          <cell r="D37" t="str">
            <v>M</v>
          </cell>
        </row>
        <row r="38">
          <cell r="A38">
            <v>0</v>
          </cell>
          <cell r="C38" t="str">
            <v>Other</v>
          </cell>
          <cell r="D38" t="str">
            <v>O</v>
          </cell>
        </row>
        <row r="39">
          <cell r="A39">
            <v>0</v>
          </cell>
        </row>
        <row r="40">
          <cell r="A40">
            <v>0</v>
          </cell>
        </row>
        <row r="41">
          <cell r="A41">
            <v>0</v>
          </cell>
          <cell r="C41" t="str">
            <v>Employee</v>
          </cell>
          <cell r="D41">
            <v>1</v>
          </cell>
        </row>
        <row r="42">
          <cell r="A42">
            <v>0</v>
          </cell>
          <cell r="C42" t="str">
            <v xml:space="preserve">Spouse/Domestic Partner   </v>
          </cell>
          <cell r="D42">
            <v>2</v>
          </cell>
        </row>
        <row r="43">
          <cell r="A43">
            <v>0</v>
          </cell>
          <cell r="C43" t="str">
            <v xml:space="preserve">Dependent Child        </v>
          </cell>
          <cell r="D43">
            <v>3</v>
          </cell>
          <cell r="G43">
            <v>1</v>
          </cell>
        </row>
        <row r="44">
          <cell r="A44">
            <v>0</v>
          </cell>
          <cell r="C44" t="str">
            <v>Dependent of a Dependent</v>
          </cell>
          <cell r="D44">
            <v>9</v>
          </cell>
        </row>
        <row r="45">
          <cell r="A45">
            <v>0</v>
          </cell>
          <cell r="C45" t="str">
            <v xml:space="preserve">Dependent child        </v>
          </cell>
          <cell r="D45">
            <v>3</v>
          </cell>
        </row>
        <row r="46">
          <cell r="A46">
            <v>0</v>
          </cell>
        </row>
        <row r="47">
          <cell r="A47">
            <v>0</v>
          </cell>
        </row>
        <row r="48">
          <cell r="A48">
            <v>0</v>
          </cell>
        </row>
        <row r="49">
          <cell r="A49">
            <v>0</v>
          </cell>
        </row>
        <row r="50">
          <cell r="A50">
            <v>0</v>
          </cell>
        </row>
        <row r="51">
          <cell r="A51">
            <v>0</v>
          </cell>
          <cell r="C51" t="str">
            <v>HR1 Disability on Medicare under Age 65</v>
          </cell>
          <cell r="D51" t="str">
            <v>H</v>
          </cell>
        </row>
        <row r="52">
          <cell r="A52">
            <v>0</v>
          </cell>
          <cell r="C52" t="str">
            <v>Mentally and physically incapacitated</v>
          </cell>
          <cell r="D52" t="str">
            <v>M</v>
          </cell>
        </row>
        <row r="53">
          <cell r="A53">
            <v>0</v>
          </cell>
          <cell r="C53" t="str">
            <v>Disabled dependent, effective on contract before reaching age 19</v>
          </cell>
          <cell r="D53" t="str">
            <v>A</v>
          </cell>
        </row>
        <row r="54">
          <cell r="A54">
            <v>0</v>
          </cell>
          <cell r="C54" t="str">
            <v>Disabled dependent, effective on contract after reaching age 19</v>
          </cell>
          <cell r="D54" t="str">
            <v>B</v>
          </cell>
        </row>
        <row r="55">
          <cell r="A55">
            <v>0</v>
          </cell>
          <cell r="C55" t="str">
            <v>Not available or No disability</v>
          </cell>
          <cell r="D55" t="str">
            <v xml:space="preserve"> </v>
          </cell>
        </row>
        <row r="56">
          <cell r="A56">
            <v>0</v>
          </cell>
        </row>
        <row r="57">
          <cell r="A57">
            <v>0</v>
          </cell>
        </row>
        <row r="58">
          <cell r="A58">
            <v>0</v>
          </cell>
        </row>
        <row r="59">
          <cell r="A59">
            <v>0</v>
          </cell>
          <cell r="C59" t="str">
            <v>M</v>
          </cell>
        </row>
        <row r="60">
          <cell r="A60">
            <v>0</v>
          </cell>
          <cell r="C60" t="str">
            <v>F</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ales"/>
      <sheetName val="Enrollment"/>
      <sheetName val="Formulas"/>
      <sheetName val="Report"/>
      <sheetName val="Vision"/>
      <sheetName val="Dental"/>
      <sheetName val="SellPoint (2)"/>
      <sheetName val="SellPoin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G4">
            <v>0</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INFO"/>
      <sheetName val="CENSUS"/>
      <sheetName val="INSTRUCTIONS"/>
    </sheetNames>
    <sheetDataSet>
      <sheetData sheetId="0">
        <row r="4">
          <cell r="B4" t="str">
            <v>Group Name:</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 Type="http://schemas.openxmlformats.org/officeDocument/2006/relationships/image" Target="../media/image1.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pageSetUpPr fitToPage="1"/>
  </sheetPr>
  <dimension ref="A1:L57"/>
  <sheetViews>
    <sheetView zoomScaleNormal="100" workbookViewId="0">
      <selection activeCell="M54" sqref="M54"/>
    </sheetView>
  </sheetViews>
  <sheetFormatPr defaultRowHeight="14.5" x14ac:dyDescent="0.35"/>
  <cols>
    <col min="1" max="1" width="49.453125" customWidth="1"/>
  </cols>
  <sheetData>
    <row r="1" spans="1:12" x14ac:dyDescent="0.35">
      <c r="A1" s="157"/>
      <c r="B1" s="158"/>
      <c r="C1" s="158"/>
      <c r="D1" s="158"/>
      <c r="E1" s="158"/>
      <c r="F1" s="158"/>
      <c r="G1" s="158"/>
      <c r="H1" s="158"/>
      <c r="I1" s="158"/>
      <c r="J1" s="158"/>
      <c r="K1" s="159"/>
      <c r="L1" s="85"/>
    </row>
    <row r="2" spans="1:12" ht="26" x14ac:dyDescent="0.35">
      <c r="A2" s="100"/>
      <c r="B2" s="160" t="s">
        <v>43</v>
      </c>
      <c r="C2" s="160"/>
      <c r="D2" s="160"/>
      <c r="E2" s="160"/>
      <c r="F2" s="160"/>
      <c r="G2" s="160"/>
      <c r="H2" s="160"/>
      <c r="I2" s="160"/>
      <c r="J2" s="160"/>
      <c r="K2" s="161"/>
      <c r="L2" s="86"/>
    </row>
    <row r="3" spans="1:12" x14ac:dyDescent="0.35">
      <c r="A3" s="188"/>
      <c r="B3" s="189"/>
      <c r="C3" s="189"/>
      <c r="D3" s="189"/>
      <c r="E3" s="189"/>
      <c r="F3" s="189"/>
      <c r="G3" s="189"/>
      <c r="H3" s="189"/>
      <c r="I3" s="189"/>
      <c r="J3" s="189"/>
      <c r="K3" s="190"/>
      <c r="L3" s="85"/>
    </row>
    <row r="4" spans="1:12" x14ac:dyDescent="0.35">
      <c r="A4" s="188"/>
      <c r="B4" s="189"/>
      <c r="C4" s="189"/>
      <c r="D4" s="189"/>
      <c r="E4" s="189"/>
      <c r="F4" s="189"/>
      <c r="G4" s="189"/>
      <c r="H4" s="189"/>
      <c r="I4" s="189"/>
      <c r="J4" s="189"/>
      <c r="K4" s="190"/>
      <c r="L4" s="85"/>
    </row>
    <row r="5" spans="1:12" x14ac:dyDescent="0.35">
      <c r="A5" s="188"/>
      <c r="B5" s="189"/>
      <c r="C5" s="189"/>
      <c r="D5" s="189"/>
      <c r="E5" s="189"/>
      <c r="F5" s="189"/>
      <c r="G5" s="189"/>
      <c r="H5" s="189"/>
      <c r="I5" s="189"/>
      <c r="J5" s="189"/>
      <c r="K5" s="190"/>
      <c r="L5" s="85"/>
    </row>
    <row r="6" spans="1:12" x14ac:dyDescent="0.35">
      <c r="A6" s="145" t="s">
        <v>45</v>
      </c>
      <c r="B6" s="146"/>
      <c r="C6" s="146"/>
      <c r="D6" s="146"/>
      <c r="E6" s="146"/>
      <c r="F6" s="146"/>
      <c r="G6" s="146"/>
      <c r="H6" s="146"/>
      <c r="I6" s="146"/>
      <c r="J6" s="146"/>
      <c r="K6" s="147"/>
    </row>
    <row r="7" spans="1:12" ht="15.5" customHeight="1" x14ac:dyDescent="0.35">
      <c r="A7" s="101" t="s">
        <v>44</v>
      </c>
      <c r="B7" s="151"/>
      <c r="C7" s="152"/>
      <c r="D7" s="152"/>
      <c r="E7" s="152"/>
      <c r="F7" s="152"/>
      <c r="G7" s="152"/>
      <c r="H7" s="152"/>
      <c r="I7" s="152"/>
      <c r="J7" s="152"/>
      <c r="K7" s="153"/>
    </row>
    <row r="8" spans="1:12" ht="15.5" customHeight="1" x14ac:dyDescent="0.35">
      <c r="A8" s="102" t="s">
        <v>46</v>
      </c>
      <c r="B8" s="154"/>
      <c r="C8" s="155"/>
      <c r="D8" s="155"/>
      <c r="E8" s="155"/>
      <c r="F8" s="155"/>
      <c r="G8" s="155"/>
      <c r="H8" s="155"/>
      <c r="I8" s="155"/>
      <c r="J8" s="155"/>
      <c r="K8" s="156"/>
    </row>
    <row r="9" spans="1:12" ht="15" customHeight="1" x14ac:dyDescent="0.35">
      <c r="A9" s="101" t="s">
        <v>48</v>
      </c>
      <c r="B9" s="154"/>
      <c r="C9" s="155"/>
      <c r="D9" s="155"/>
      <c r="E9" s="155"/>
      <c r="F9" s="155"/>
      <c r="G9" s="155"/>
      <c r="H9" s="155"/>
      <c r="I9" s="155"/>
      <c r="J9" s="155"/>
      <c r="K9" s="156"/>
    </row>
    <row r="10" spans="1:12" ht="15" customHeight="1" x14ac:dyDescent="0.35">
      <c r="A10" s="101" t="s">
        <v>51</v>
      </c>
      <c r="B10" s="154"/>
      <c r="C10" s="155"/>
      <c r="D10" s="155"/>
      <c r="E10" s="155"/>
      <c r="F10" s="155"/>
      <c r="G10" s="155"/>
      <c r="H10" s="155"/>
      <c r="I10" s="155"/>
      <c r="J10" s="155"/>
      <c r="K10" s="156"/>
    </row>
    <row r="11" spans="1:12" ht="15.5" customHeight="1" thickBot="1" x14ac:dyDescent="0.4">
      <c r="A11" s="103" t="s">
        <v>50</v>
      </c>
      <c r="B11" s="162"/>
      <c r="C11" s="163"/>
      <c r="D11" s="163"/>
      <c r="E11" s="163"/>
      <c r="F11" s="163"/>
      <c r="G11" s="163"/>
      <c r="H11" s="163"/>
      <c r="I11" s="163"/>
      <c r="J11" s="163"/>
      <c r="K11" s="164"/>
    </row>
    <row r="12" spans="1:12" ht="15.5" customHeight="1" x14ac:dyDescent="0.35">
      <c r="A12" s="173"/>
      <c r="B12" s="174"/>
      <c r="C12" s="174"/>
      <c r="D12" s="174"/>
      <c r="E12" s="174"/>
      <c r="F12" s="174"/>
      <c r="G12" s="174"/>
      <c r="H12" s="174"/>
      <c r="I12" s="174"/>
      <c r="J12" s="174"/>
      <c r="K12" s="175"/>
    </row>
    <row r="13" spans="1:12" x14ac:dyDescent="0.35">
      <c r="A13" s="145" t="s">
        <v>47</v>
      </c>
      <c r="B13" s="146"/>
      <c r="C13" s="146"/>
      <c r="D13" s="146"/>
      <c r="E13" s="146"/>
      <c r="F13" s="146"/>
      <c r="G13" s="146"/>
      <c r="H13" s="146"/>
      <c r="I13" s="146"/>
      <c r="J13" s="146"/>
      <c r="K13" s="147"/>
    </row>
    <row r="14" spans="1:12" ht="15.5" customHeight="1" x14ac:dyDescent="0.35">
      <c r="A14" s="101" t="s">
        <v>49</v>
      </c>
      <c r="B14" s="139"/>
      <c r="C14" s="140"/>
      <c r="D14" s="140"/>
      <c r="E14" s="140"/>
      <c r="F14" s="140"/>
      <c r="G14" s="140"/>
      <c r="H14" s="140"/>
      <c r="I14" s="140"/>
      <c r="J14" s="140"/>
      <c r="K14" s="141"/>
    </row>
    <row r="15" spans="1:12" ht="15.5" customHeight="1" x14ac:dyDescent="0.35">
      <c r="A15" s="102" t="s">
        <v>39</v>
      </c>
      <c r="B15" s="130"/>
      <c r="C15" s="131"/>
      <c r="D15" s="131"/>
      <c r="E15" s="131"/>
      <c r="F15" s="131"/>
      <c r="G15" s="131"/>
      <c r="H15" s="131"/>
      <c r="I15" s="131"/>
      <c r="J15" s="131"/>
      <c r="K15" s="132"/>
    </row>
    <row r="16" spans="1:12" ht="15.5" customHeight="1" x14ac:dyDescent="0.35">
      <c r="A16" s="102" t="s">
        <v>33</v>
      </c>
      <c r="B16" s="130"/>
      <c r="C16" s="131"/>
      <c r="D16" s="131"/>
      <c r="E16" s="131"/>
      <c r="F16" s="131"/>
      <c r="G16" s="131"/>
      <c r="H16" s="131"/>
      <c r="I16" s="131"/>
      <c r="J16" s="131"/>
      <c r="K16" s="132"/>
    </row>
    <row r="17" spans="1:11" ht="15.5" customHeight="1" x14ac:dyDescent="0.35">
      <c r="A17" s="102" t="s">
        <v>40</v>
      </c>
      <c r="B17" s="130"/>
      <c r="C17" s="131"/>
      <c r="D17" s="131"/>
      <c r="E17" s="131"/>
      <c r="F17" s="131"/>
      <c r="G17" s="131"/>
      <c r="H17" s="131"/>
      <c r="I17" s="131"/>
      <c r="J17" s="131"/>
      <c r="K17" s="132"/>
    </row>
    <row r="18" spans="1:11" ht="15.5" customHeight="1" thickBot="1" x14ac:dyDescent="0.4">
      <c r="A18" s="102" t="s">
        <v>41</v>
      </c>
      <c r="B18" s="130"/>
      <c r="C18" s="131"/>
      <c r="D18" s="131"/>
      <c r="E18" s="131"/>
      <c r="F18" s="131"/>
      <c r="G18" s="131"/>
      <c r="H18" s="131"/>
      <c r="I18" s="131"/>
      <c r="J18" s="131"/>
      <c r="K18" s="132"/>
    </row>
    <row r="19" spans="1:11" x14ac:dyDescent="0.35">
      <c r="A19" s="176"/>
      <c r="B19" s="177"/>
      <c r="C19" s="177"/>
      <c r="D19" s="177"/>
      <c r="E19" s="177"/>
      <c r="F19" s="177"/>
      <c r="G19" s="177"/>
      <c r="H19" s="177"/>
      <c r="I19" s="177"/>
      <c r="J19" s="177"/>
      <c r="K19" s="178"/>
    </row>
    <row r="20" spans="1:11" x14ac:dyDescent="0.35">
      <c r="A20" s="145" t="s">
        <v>53</v>
      </c>
      <c r="B20" s="146"/>
      <c r="C20" s="146"/>
      <c r="D20" s="146"/>
      <c r="E20" s="146"/>
      <c r="F20" s="146"/>
      <c r="G20" s="146"/>
      <c r="H20" s="146"/>
      <c r="I20" s="146"/>
      <c r="J20" s="146"/>
      <c r="K20" s="147"/>
    </row>
    <row r="21" spans="1:11" x14ac:dyDescent="0.35">
      <c r="A21" s="90" t="s">
        <v>32</v>
      </c>
      <c r="B21" s="130"/>
      <c r="C21" s="131"/>
      <c r="D21" s="131"/>
      <c r="E21" s="131"/>
      <c r="F21" s="131"/>
      <c r="G21" s="131"/>
      <c r="H21" s="131"/>
      <c r="I21" s="131"/>
      <c r="J21" s="131"/>
      <c r="K21" s="132"/>
    </row>
    <row r="22" spans="1:11" x14ac:dyDescent="0.35">
      <c r="A22" s="91" t="s">
        <v>46</v>
      </c>
      <c r="B22" s="130"/>
      <c r="C22" s="131"/>
      <c r="D22" s="131"/>
      <c r="E22" s="131"/>
      <c r="F22" s="131"/>
      <c r="G22" s="131"/>
      <c r="H22" s="131"/>
      <c r="I22" s="131"/>
      <c r="J22" s="131"/>
      <c r="K22" s="132"/>
    </row>
    <row r="23" spans="1:11" x14ac:dyDescent="0.35">
      <c r="A23" s="91" t="s">
        <v>70</v>
      </c>
      <c r="B23" s="130"/>
      <c r="C23" s="131"/>
      <c r="D23" s="131"/>
      <c r="E23" s="131"/>
      <c r="F23" s="131"/>
      <c r="G23" s="131"/>
      <c r="H23" s="131"/>
      <c r="I23" s="131"/>
      <c r="J23" s="131"/>
      <c r="K23" s="132"/>
    </row>
    <row r="24" spans="1:11" x14ac:dyDescent="0.35">
      <c r="A24" s="91" t="s">
        <v>34</v>
      </c>
      <c r="B24" s="130"/>
      <c r="C24" s="131"/>
      <c r="D24" s="131"/>
      <c r="E24" s="131"/>
      <c r="F24" s="131"/>
      <c r="G24" s="131"/>
      <c r="H24" s="131"/>
      <c r="I24" s="131"/>
      <c r="J24" s="131"/>
      <c r="K24" s="132"/>
    </row>
    <row r="25" spans="1:11" x14ac:dyDescent="0.35">
      <c r="A25" s="91" t="s">
        <v>54</v>
      </c>
      <c r="B25" s="130"/>
      <c r="C25" s="131"/>
      <c r="D25" s="131"/>
      <c r="E25" s="131"/>
      <c r="F25" s="131"/>
      <c r="G25" s="131"/>
      <c r="H25" s="131"/>
      <c r="I25" s="131"/>
      <c r="J25" s="131"/>
      <c r="K25" s="132"/>
    </row>
    <row r="26" spans="1:11" x14ac:dyDescent="0.35">
      <c r="A26" s="90" t="s">
        <v>66</v>
      </c>
      <c r="B26" s="130"/>
      <c r="C26" s="131"/>
      <c r="D26" s="131"/>
      <c r="E26" s="131"/>
      <c r="F26" s="131"/>
      <c r="G26" s="131"/>
      <c r="H26" s="131"/>
      <c r="I26" s="131"/>
      <c r="J26" s="131"/>
      <c r="K26" s="132"/>
    </row>
    <row r="27" spans="1:11" x14ac:dyDescent="0.35">
      <c r="A27" s="90" t="s">
        <v>59</v>
      </c>
      <c r="B27" s="130"/>
      <c r="C27" s="131"/>
      <c r="D27" s="131"/>
      <c r="E27" s="131"/>
      <c r="F27" s="131"/>
      <c r="G27" s="131"/>
      <c r="H27" s="131"/>
      <c r="I27" s="131"/>
      <c r="J27" s="131"/>
      <c r="K27" s="132"/>
    </row>
    <row r="28" spans="1:11" x14ac:dyDescent="0.35">
      <c r="A28" s="90" t="s">
        <v>55</v>
      </c>
      <c r="B28" s="130"/>
      <c r="C28" s="131"/>
      <c r="D28" s="131"/>
      <c r="E28" s="131"/>
      <c r="F28" s="131"/>
      <c r="G28" s="131"/>
      <c r="H28" s="131"/>
      <c r="I28" s="131"/>
      <c r="J28" s="131"/>
      <c r="K28" s="132"/>
    </row>
    <row r="29" spans="1:11" x14ac:dyDescent="0.35">
      <c r="A29" s="90" t="s">
        <v>56</v>
      </c>
      <c r="B29" s="130"/>
      <c r="C29" s="131"/>
      <c r="D29" s="131"/>
      <c r="E29" s="131"/>
      <c r="F29" s="131"/>
      <c r="G29" s="131"/>
      <c r="H29" s="131"/>
      <c r="I29" s="131"/>
      <c r="J29" s="131"/>
      <c r="K29" s="132"/>
    </row>
    <row r="30" spans="1:11" x14ac:dyDescent="0.35">
      <c r="A30" s="90" t="s">
        <v>38</v>
      </c>
      <c r="B30" s="130"/>
      <c r="C30" s="131"/>
      <c r="D30" s="131"/>
      <c r="E30" s="131"/>
      <c r="F30" s="131"/>
      <c r="G30" s="131"/>
      <c r="H30" s="131"/>
      <c r="I30" s="131"/>
      <c r="J30" s="131"/>
      <c r="K30" s="132"/>
    </row>
    <row r="31" spans="1:11" ht="15" thickBot="1" x14ac:dyDescent="0.4">
      <c r="A31" s="91" t="s">
        <v>31</v>
      </c>
      <c r="B31" s="130"/>
      <c r="C31" s="131"/>
      <c r="D31" s="131"/>
      <c r="E31" s="131"/>
      <c r="F31" s="131"/>
      <c r="G31" s="131"/>
      <c r="H31" s="131"/>
      <c r="I31" s="131"/>
      <c r="J31" s="131"/>
      <c r="K31" s="132"/>
    </row>
    <row r="32" spans="1:11" x14ac:dyDescent="0.35">
      <c r="A32" s="170"/>
      <c r="B32" s="171"/>
      <c r="C32" s="171"/>
      <c r="D32" s="171"/>
      <c r="E32" s="171"/>
      <c r="F32" s="171"/>
      <c r="G32" s="171"/>
      <c r="H32" s="171"/>
      <c r="I32" s="171"/>
      <c r="J32" s="171"/>
      <c r="K32" s="172"/>
    </row>
    <row r="33" spans="1:11" x14ac:dyDescent="0.35">
      <c r="A33" s="133" t="s">
        <v>60</v>
      </c>
      <c r="B33" s="134"/>
      <c r="C33" s="134"/>
      <c r="D33" s="134"/>
      <c r="E33" s="134"/>
      <c r="F33" s="134"/>
      <c r="G33" s="134"/>
      <c r="H33" s="134"/>
      <c r="I33" s="134"/>
      <c r="J33" s="134"/>
      <c r="K33" s="135"/>
    </row>
    <row r="34" spans="1:11" x14ac:dyDescent="0.35">
      <c r="A34" s="91" t="s">
        <v>35</v>
      </c>
      <c r="B34" s="130"/>
      <c r="C34" s="131"/>
      <c r="D34" s="131"/>
      <c r="E34" s="131"/>
      <c r="F34" s="131"/>
      <c r="G34" s="131"/>
      <c r="H34" s="131"/>
      <c r="I34" s="131"/>
      <c r="J34" s="131"/>
      <c r="K34" s="132"/>
    </row>
    <row r="35" spans="1:11" x14ac:dyDescent="0.35">
      <c r="A35" s="90" t="s">
        <v>36</v>
      </c>
      <c r="B35" s="130"/>
      <c r="C35" s="131"/>
      <c r="D35" s="131"/>
      <c r="E35" s="131"/>
      <c r="F35" s="131"/>
      <c r="G35" s="131"/>
      <c r="H35" s="131"/>
      <c r="I35" s="131"/>
      <c r="J35" s="131"/>
      <c r="K35" s="132"/>
    </row>
    <row r="36" spans="1:11" x14ac:dyDescent="0.35">
      <c r="A36" s="91" t="s">
        <v>37</v>
      </c>
      <c r="B36" s="130"/>
      <c r="C36" s="131"/>
      <c r="D36" s="131"/>
      <c r="E36" s="131"/>
      <c r="F36" s="131"/>
      <c r="G36" s="131"/>
      <c r="H36" s="131"/>
      <c r="I36" s="131"/>
      <c r="J36" s="131"/>
      <c r="K36" s="132"/>
    </row>
    <row r="37" spans="1:11" s="85" customFormat="1" x14ac:dyDescent="0.35">
      <c r="A37" s="91" t="s">
        <v>57</v>
      </c>
      <c r="B37" s="130"/>
      <c r="C37" s="131"/>
      <c r="D37" s="131"/>
      <c r="E37" s="131"/>
      <c r="F37" s="131"/>
      <c r="G37" s="131"/>
      <c r="H37" s="131"/>
      <c r="I37" s="131"/>
      <c r="J37" s="131"/>
      <c r="K37" s="132"/>
    </row>
    <row r="38" spans="1:11" s="85" customFormat="1" x14ac:dyDescent="0.35">
      <c r="A38" s="91" t="s">
        <v>58</v>
      </c>
      <c r="B38" s="130"/>
      <c r="C38" s="131"/>
      <c r="D38" s="131"/>
      <c r="E38" s="131"/>
      <c r="F38" s="131"/>
      <c r="G38" s="131"/>
      <c r="H38" s="131"/>
      <c r="I38" s="131"/>
      <c r="J38" s="131"/>
      <c r="K38" s="132"/>
    </row>
    <row r="39" spans="1:11" x14ac:dyDescent="0.35">
      <c r="A39" s="104" t="s">
        <v>52</v>
      </c>
      <c r="B39" s="139"/>
      <c r="C39" s="140"/>
      <c r="D39" s="140"/>
      <c r="E39" s="140"/>
      <c r="F39" s="140"/>
      <c r="G39" s="140"/>
      <c r="H39" s="140"/>
      <c r="I39" s="140"/>
      <c r="J39" s="140"/>
      <c r="K39" s="141"/>
    </row>
    <row r="40" spans="1:11" x14ac:dyDescent="0.35">
      <c r="A40" s="90" t="s">
        <v>73</v>
      </c>
      <c r="B40" s="139"/>
      <c r="C40" s="140"/>
      <c r="D40" s="140"/>
      <c r="E40" s="140"/>
      <c r="F40" s="140"/>
      <c r="G40" s="140"/>
      <c r="H40" s="140"/>
      <c r="I40" s="140"/>
      <c r="J40" s="140"/>
      <c r="K40" s="141"/>
    </row>
    <row r="41" spans="1:11" ht="18.5" customHeight="1" x14ac:dyDescent="0.35">
      <c r="A41" s="92" t="s">
        <v>71</v>
      </c>
      <c r="B41" s="130"/>
      <c r="C41" s="131"/>
      <c r="D41" s="131"/>
      <c r="E41" s="131"/>
      <c r="F41" s="131"/>
      <c r="G41" s="131"/>
      <c r="H41" s="131"/>
      <c r="I41" s="131"/>
      <c r="J41" s="131"/>
      <c r="K41" s="132"/>
    </row>
    <row r="42" spans="1:11" ht="15" thickBot="1" x14ac:dyDescent="0.4">
      <c r="A42" s="93" t="s">
        <v>72</v>
      </c>
      <c r="B42" s="142"/>
      <c r="C42" s="143"/>
      <c r="D42" s="143"/>
      <c r="E42" s="143"/>
      <c r="F42" s="143"/>
      <c r="G42" s="143"/>
      <c r="H42" s="143"/>
      <c r="I42" s="143"/>
      <c r="J42" s="143"/>
      <c r="K42" s="144"/>
    </row>
    <row r="43" spans="1:11" x14ac:dyDescent="0.35">
      <c r="A43" s="136"/>
      <c r="B43" s="137"/>
      <c r="C43" s="137"/>
      <c r="D43" s="137"/>
      <c r="E43" s="137"/>
      <c r="F43" s="137"/>
      <c r="G43" s="137"/>
      <c r="H43" s="137"/>
      <c r="I43" s="137"/>
      <c r="J43" s="137"/>
      <c r="K43" s="138"/>
    </row>
    <row r="44" spans="1:11" ht="28" customHeight="1" x14ac:dyDescent="0.35">
      <c r="A44" s="127" t="s">
        <v>61</v>
      </c>
      <c r="B44" s="128"/>
      <c r="C44" s="128"/>
      <c r="D44" s="128"/>
      <c r="E44" s="128"/>
      <c r="F44" s="128"/>
      <c r="G44" s="128"/>
      <c r="H44" s="128"/>
      <c r="I44" s="128"/>
      <c r="J44" s="128"/>
      <c r="K44" s="129"/>
    </row>
    <row r="45" spans="1:11" ht="28" customHeight="1" x14ac:dyDescent="0.35">
      <c r="A45" s="148" t="s">
        <v>74</v>
      </c>
      <c r="B45" s="149"/>
      <c r="C45" s="149"/>
      <c r="D45" s="149"/>
      <c r="E45" s="149"/>
      <c r="F45" s="149"/>
      <c r="G45" s="149"/>
      <c r="H45" s="149"/>
      <c r="I45" s="149"/>
      <c r="J45" s="149"/>
      <c r="K45" s="150"/>
    </row>
    <row r="46" spans="1:11" ht="15" thickBot="1" x14ac:dyDescent="0.4">
      <c r="A46" s="167"/>
      <c r="B46" s="168"/>
      <c r="C46" s="168"/>
      <c r="D46" s="168"/>
      <c r="E46" s="168"/>
      <c r="F46" s="168"/>
      <c r="G46" s="168"/>
      <c r="H46" s="168"/>
      <c r="I46" s="168"/>
      <c r="J46" s="168"/>
      <c r="K46" s="169"/>
    </row>
    <row r="47" spans="1:11" ht="18" customHeight="1" x14ac:dyDescent="0.35">
      <c r="A47" s="105" t="s">
        <v>67</v>
      </c>
      <c r="B47" s="94"/>
      <c r="C47" s="95"/>
      <c r="D47" s="95"/>
      <c r="E47" s="95"/>
      <c r="F47" s="95"/>
      <c r="G47" s="97"/>
      <c r="H47" s="95"/>
      <c r="I47" s="95"/>
      <c r="J47" s="95"/>
      <c r="K47" s="96"/>
    </row>
    <row r="48" spans="1:11" ht="23.5" customHeight="1" x14ac:dyDescent="0.35">
      <c r="A48" s="185"/>
      <c r="B48" s="186"/>
      <c r="C48" s="186"/>
      <c r="D48" s="186"/>
      <c r="E48" s="186"/>
      <c r="F48" s="186"/>
      <c r="G48" s="186"/>
      <c r="H48" s="186"/>
      <c r="I48" s="186"/>
      <c r="J48" s="186"/>
      <c r="K48" s="187"/>
    </row>
    <row r="49" spans="1:11" ht="19" customHeight="1" x14ac:dyDescent="0.35">
      <c r="A49" s="106" t="s">
        <v>68</v>
      </c>
      <c r="B49" s="165"/>
      <c r="C49" s="165"/>
      <c r="D49" s="165"/>
      <c r="E49" s="165"/>
      <c r="F49" s="165"/>
      <c r="G49" s="165"/>
      <c r="H49" s="165"/>
      <c r="I49" s="165"/>
      <c r="J49" s="165"/>
      <c r="K49" s="166"/>
    </row>
    <row r="50" spans="1:11" ht="23" customHeight="1" x14ac:dyDescent="0.35">
      <c r="A50" s="179"/>
      <c r="B50" s="180"/>
      <c r="C50" s="180"/>
      <c r="D50" s="180"/>
      <c r="E50" s="180"/>
      <c r="F50" s="180"/>
      <c r="G50" s="180"/>
      <c r="H50" s="180"/>
      <c r="I50" s="180"/>
      <c r="J50" s="180"/>
      <c r="K50" s="181"/>
    </row>
    <row r="51" spans="1:11" ht="17.5" customHeight="1" x14ac:dyDescent="0.35">
      <c r="A51" s="185"/>
      <c r="B51" s="186"/>
      <c r="C51" s="186"/>
      <c r="D51" s="186"/>
      <c r="E51" s="186"/>
      <c r="F51" s="186"/>
      <c r="G51" s="186"/>
      <c r="H51" s="186"/>
      <c r="I51" s="186"/>
      <c r="J51" s="186"/>
      <c r="K51" s="187"/>
    </row>
    <row r="52" spans="1:11" ht="19.5" customHeight="1" x14ac:dyDescent="0.35">
      <c r="A52" s="106" t="s">
        <v>69</v>
      </c>
      <c r="B52" s="165"/>
      <c r="C52" s="165"/>
      <c r="D52" s="165"/>
      <c r="E52" s="165"/>
      <c r="F52" s="165"/>
      <c r="G52" s="165"/>
      <c r="H52" s="165"/>
      <c r="I52" s="165"/>
      <c r="J52" s="165"/>
      <c r="K52" s="166"/>
    </row>
    <row r="53" spans="1:11" ht="20" customHeight="1" x14ac:dyDescent="0.35">
      <c r="A53" s="182"/>
      <c r="B53" s="183"/>
      <c r="C53" s="183"/>
      <c r="D53" s="183"/>
      <c r="E53" s="183"/>
      <c r="F53" s="183"/>
      <c r="G53" s="183"/>
      <c r="H53" s="183"/>
      <c r="I53" s="183"/>
      <c r="J53" s="183"/>
      <c r="K53" s="184"/>
    </row>
    <row r="54" spans="1:11" ht="21.5" customHeight="1" thickBot="1" x14ac:dyDescent="0.4">
      <c r="A54" s="108" t="s">
        <v>87</v>
      </c>
      <c r="B54" s="98"/>
      <c r="C54" s="98"/>
      <c r="D54" s="98"/>
      <c r="E54" s="98"/>
      <c r="F54" s="98"/>
      <c r="G54" s="98"/>
      <c r="H54" s="98"/>
      <c r="I54" s="98"/>
      <c r="J54" s="98"/>
      <c r="K54" s="99"/>
    </row>
    <row r="55" spans="1:11" ht="19" customHeight="1" x14ac:dyDescent="0.35"/>
    <row r="56" spans="1:11" ht="20" customHeight="1" x14ac:dyDescent="0.35"/>
    <row r="57" spans="1:11" ht="18.5" customHeight="1" x14ac:dyDescent="0.35"/>
  </sheetData>
  <mergeCells count="52">
    <mergeCell ref="A50:K50"/>
    <mergeCell ref="B52:K52"/>
    <mergeCell ref="A53:K53"/>
    <mergeCell ref="A48:K48"/>
    <mergeCell ref="A51:K51"/>
    <mergeCell ref="A1:K1"/>
    <mergeCell ref="A6:K6"/>
    <mergeCell ref="B2:K2"/>
    <mergeCell ref="B11:K11"/>
    <mergeCell ref="B49:K49"/>
    <mergeCell ref="B23:K23"/>
    <mergeCell ref="A46:K46"/>
    <mergeCell ref="A32:K32"/>
    <mergeCell ref="A12:K12"/>
    <mergeCell ref="A19:K19"/>
    <mergeCell ref="A3:K3"/>
    <mergeCell ref="A4:K4"/>
    <mergeCell ref="A5:K5"/>
    <mergeCell ref="A13:K13"/>
    <mergeCell ref="B15:K15"/>
    <mergeCell ref="B7:K7"/>
    <mergeCell ref="B8:K8"/>
    <mergeCell ref="B9:K9"/>
    <mergeCell ref="B10:K10"/>
    <mergeCell ref="B21:K21"/>
    <mergeCell ref="B14:K14"/>
    <mergeCell ref="B18:K18"/>
    <mergeCell ref="B16:K16"/>
    <mergeCell ref="A45:K45"/>
    <mergeCell ref="B17:K17"/>
    <mergeCell ref="A20:K20"/>
    <mergeCell ref="B24:K24"/>
    <mergeCell ref="B25:K25"/>
    <mergeCell ref="B36:K36"/>
    <mergeCell ref="B27:K27"/>
    <mergeCell ref="B28:K28"/>
    <mergeCell ref="B29:K29"/>
    <mergeCell ref="B30:K30"/>
    <mergeCell ref="B31:K31"/>
    <mergeCell ref="B34:K34"/>
    <mergeCell ref="A44:K44"/>
    <mergeCell ref="B37:K37"/>
    <mergeCell ref="B38:K38"/>
    <mergeCell ref="A33:K33"/>
    <mergeCell ref="B22:K22"/>
    <mergeCell ref="A43:K43"/>
    <mergeCell ref="B35:K35"/>
    <mergeCell ref="B26:K26"/>
    <mergeCell ref="B39:K39"/>
    <mergeCell ref="B41:K41"/>
    <mergeCell ref="B42:K42"/>
    <mergeCell ref="B40:K40"/>
  </mergeCells>
  <pageMargins left="0.7" right="0.7" top="0.75" bottom="0.75" header="0.3" footer="0.3"/>
  <pageSetup scale="66" orientation="portrait" r:id="rId1"/>
  <drawing r:id="rId2"/>
  <legacyDrawing r:id="rId3"/>
  <controls>
    <mc:AlternateContent xmlns:mc="http://schemas.openxmlformats.org/markup-compatibility/2006">
      <mc:Choice Requires="x14">
        <control shapeId="14347" r:id="rId4" name="CheckBox1">
          <controlPr defaultSize="0" autoLine="0" r:id="rId5">
            <anchor moveWithCells="1">
              <from>
                <xdr:col>1</xdr:col>
                <xdr:colOff>31750</xdr:colOff>
                <xdr:row>46</xdr:row>
                <xdr:rowOff>25400</xdr:rowOff>
              </from>
              <to>
                <xdr:col>2</xdr:col>
                <xdr:colOff>285750</xdr:colOff>
                <xdr:row>46</xdr:row>
                <xdr:rowOff>209550</xdr:rowOff>
              </to>
            </anchor>
          </controlPr>
        </control>
      </mc:Choice>
      <mc:Fallback>
        <control shapeId="14347" r:id="rId4" name="CheckBox1"/>
      </mc:Fallback>
    </mc:AlternateContent>
    <mc:AlternateContent xmlns:mc="http://schemas.openxmlformats.org/markup-compatibility/2006">
      <mc:Choice Requires="x14">
        <control shapeId="14349" r:id="rId6" name="CheckBox3">
          <controlPr defaultSize="0" autoLine="0" r:id="rId7">
            <anchor moveWithCells="1">
              <from>
                <xdr:col>2</xdr:col>
                <xdr:colOff>146050</xdr:colOff>
                <xdr:row>46</xdr:row>
                <xdr:rowOff>25400</xdr:rowOff>
              </from>
              <to>
                <xdr:col>3</xdr:col>
                <xdr:colOff>457200</xdr:colOff>
                <xdr:row>47</xdr:row>
                <xdr:rowOff>0</xdr:rowOff>
              </to>
            </anchor>
          </controlPr>
        </control>
      </mc:Choice>
      <mc:Fallback>
        <control shapeId="14349" r:id="rId6" name="CheckBox3"/>
      </mc:Fallback>
    </mc:AlternateContent>
    <mc:AlternateContent xmlns:mc="http://schemas.openxmlformats.org/markup-compatibility/2006">
      <mc:Choice Requires="x14">
        <control shapeId="14350" r:id="rId8" name="CheckBox4">
          <controlPr defaultSize="0" autoLine="0" autoPict="0" r:id="rId9">
            <anchor moveWithCells="1">
              <from>
                <xdr:col>3</xdr:col>
                <xdr:colOff>412750</xdr:colOff>
                <xdr:row>46</xdr:row>
                <xdr:rowOff>25400</xdr:rowOff>
              </from>
              <to>
                <xdr:col>7</xdr:col>
                <xdr:colOff>127000</xdr:colOff>
                <xdr:row>47</xdr:row>
                <xdr:rowOff>0</xdr:rowOff>
              </to>
            </anchor>
          </controlPr>
        </control>
      </mc:Choice>
      <mc:Fallback>
        <control shapeId="14350" r:id="rId8" name="CheckBox4"/>
      </mc:Fallback>
    </mc:AlternateContent>
    <mc:AlternateContent xmlns:mc="http://schemas.openxmlformats.org/markup-compatibility/2006">
      <mc:Choice Requires="x14">
        <control shapeId="14351" r:id="rId10" name="CheckBox5">
          <controlPr defaultSize="0" autoLine="0" r:id="rId11">
            <anchor moveWithCells="1">
              <from>
                <xdr:col>7</xdr:col>
                <xdr:colOff>107950</xdr:colOff>
                <xdr:row>46</xdr:row>
                <xdr:rowOff>25400</xdr:rowOff>
              </from>
              <to>
                <xdr:col>8</xdr:col>
                <xdr:colOff>209550</xdr:colOff>
                <xdr:row>47</xdr:row>
                <xdr:rowOff>0</xdr:rowOff>
              </to>
            </anchor>
          </controlPr>
        </control>
      </mc:Choice>
      <mc:Fallback>
        <control shapeId="14351" r:id="rId10" name="CheckBox5"/>
      </mc:Fallback>
    </mc:AlternateContent>
    <mc:AlternateContent xmlns:mc="http://schemas.openxmlformats.org/markup-compatibility/2006">
      <mc:Choice Requires="x14">
        <control shapeId="14352" r:id="rId12" name="CheckBox6">
          <controlPr defaultSize="0" autoLine="0" r:id="rId13">
            <anchor moveWithCells="1">
              <from>
                <xdr:col>8</xdr:col>
                <xdr:colOff>165100</xdr:colOff>
                <xdr:row>46</xdr:row>
                <xdr:rowOff>31750</xdr:rowOff>
              </from>
              <to>
                <xdr:col>9</xdr:col>
                <xdr:colOff>260350</xdr:colOff>
                <xdr:row>46</xdr:row>
                <xdr:rowOff>222250</xdr:rowOff>
              </to>
            </anchor>
          </controlPr>
        </control>
      </mc:Choice>
      <mc:Fallback>
        <control shapeId="14352" r:id="rId12" name="CheckBox6"/>
      </mc:Fallback>
    </mc:AlternateContent>
    <mc:AlternateContent xmlns:mc="http://schemas.openxmlformats.org/markup-compatibility/2006">
      <mc:Choice Requires="x14">
        <control shapeId="14353" r:id="rId14" name="CheckBox7">
          <controlPr defaultSize="0" autoLine="0" autoPict="0" r:id="rId15">
            <anchor moveWithCells="1">
              <from>
                <xdr:col>9</xdr:col>
                <xdr:colOff>158750</xdr:colOff>
                <xdr:row>46</xdr:row>
                <xdr:rowOff>38100</xdr:rowOff>
              </from>
              <to>
                <xdr:col>10</xdr:col>
                <xdr:colOff>50800</xdr:colOff>
                <xdr:row>46</xdr:row>
                <xdr:rowOff>222250</xdr:rowOff>
              </to>
            </anchor>
          </controlPr>
        </control>
      </mc:Choice>
      <mc:Fallback>
        <control shapeId="14353" r:id="rId14" name="CheckBox7"/>
      </mc:Fallback>
    </mc:AlternateContent>
    <mc:AlternateContent xmlns:mc="http://schemas.openxmlformats.org/markup-compatibility/2006">
      <mc:Choice Requires="x14">
        <control shapeId="14354" r:id="rId16" name="CheckBox8">
          <controlPr defaultSize="0" autoLine="0" r:id="rId17">
            <anchor moveWithCells="1">
              <from>
                <xdr:col>10</xdr:col>
                <xdr:colOff>88900</xdr:colOff>
                <xdr:row>46</xdr:row>
                <xdr:rowOff>31750</xdr:rowOff>
              </from>
              <to>
                <xdr:col>10</xdr:col>
                <xdr:colOff>603250</xdr:colOff>
                <xdr:row>46</xdr:row>
                <xdr:rowOff>222250</xdr:rowOff>
              </to>
            </anchor>
          </controlPr>
        </control>
      </mc:Choice>
      <mc:Fallback>
        <control shapeId="14354" r:id="rId16" name="CheckBox8"/>
      </mc:Fallback>
    </mc:AlternateContent>
    <mc:AlternateContent xmlns:mc="http://schemas.openxmlformats.org/markup-compatibility/2006">
      <mc:Choice Requires="x14">
        <control shapeId="14358" r:id="rId18" name="CheckBox9">
          <controlPr defaultSize="0" autoLine="0" autoPict="0" r:id="rId19">
            <anchor moveWithCells="1">
              <from>
                <xdr:col>1</xdr:col>
                <xdr:colOff>19050</xdr:colOff>
                <xdr:row>48</xdr:row>
                <xdr:rowOff>25400</xdr:rowOff>
              </from>
              <to>
                <xdr:col>2</xdr:col>
                <xdr:colOff>450850</xdr:colOff>
                <xdr:row>49</xdr:row>
                <xdr:rowOff>0</xdr:rowOff>
              </to>
            </anchor>
          </controlPr>
        </control>
      </mc:Choice>
      <mc:Fallback>
        <control shapeId="14358" r:id="rId18" name="CheckBox9"/>
      </mc:Fallback>
    </mc:AlternateContent>
    <mc:AlternateContent xmlns:mc="http://schemas.openxmlformats.org/markup-compatibility/2006">
      <mc:Choice Requires="x14">
        <control shapeId="14359" r:id="rId20" name="CheckBox10">
          <controlPr defaultSize="0" autoLine="0" r:id="rId21">
            <anchor moveWithCells="1">
              <from>
                <xdr:col>4</xdr:col>
                <xdr:colOff>260350</xdr:colOff>
                <xdr:row>48</xdr:row>
                <xdr:rowOff>19050</xdr:rowOff>
              </from>
              <to>
                <xdr:col>5</xdr:col>
                <xdr:colOff>590550</xdr:colOff>
                <xdr:row>49</xdr:row>
                <xdr:rowOff>0</xdr:rowOff>
              </to>
            </anchor>
          </controlPr>
        </control>
      </mc:Choice>
      <mc:Fallback>
        <control shapeId="14359" r:id="rId20" name="CheckBox10"/>
      </mc:Fallback>
    </mc:AlternateContent>
    <mc:AlternateContent xmlns:mc="http://schemas.openxmlformats.org/markup-compatibility/2006">
      <mc:Choice Requires="x14">
        <control shapeId="14360" r:id="rId22" name="CheckBox11">
          <controlPr defaultSize="0" autoLine="0" r:id="rId23">
            <anchor moveWithCells="1">
              <from>
                <xdr:col>5</xdr:col>
                <xdr:colOff>565150</xdr:colOff>
                <xdr:row>48</xdr:row>
                <xdr:rowOff>25400</xdr:rowOff>
              </from>
              <to>
                <xdr:col>8</xdr:col>
                <xdr:colOff>565150</xdr:colOff>
                <xdr:row>49</xdr:row>
                <xdr:rowOff>12700</xdr:rowOff>
              </to>
            </anchor>
          </controlPr>
        </control>
      </mc:Choice>
      <mc:Fallback>
        <control shapeId="14360" r:id="rId22" name="CheckBox11"/>
      </mc:Fallback>
    </mc:AlternateContent>
    <mc:AlternateContent xmlns:mc="http://schemas.openxmlformats.org/markup-compatibility/2006">
      <mc:Choice Requires="x14">
        <control shapeId="14361" r:id="rId24" name="CheckBox12">
          <controlPr defaultSize="0" autoLine="0" r:id="rId25">
            <anchor moveWithCells="1">
              <from>
                <xdr:col>1</xdr:col>
                <xdr:colOff>19050</xdr:colOff>
                <xdr:row>49</xdr:row>
                <xdr:rowOff>25400</xdr:rowOff>
              </from>
              <to>
                <xdr:col>2</xdr:col>
                <xdr:colOff>552450</xdr:colOff>
                <xdr:row>49</xdr:row>
                <xdr:rowOff>266700</xdr:rowOff>
              </to>
            </anchor>
          </controlPr>
        </control>
      </mc:Choice>
      <mc:Fallback>
        <control shapeId="14361" r:id="rId24" name="CheckBox12"/>
      </mc:Fallback>
    </mc:AlternateContent>
    <mc:AlternateContent xmlns:mc="http://schemas.openxmlformats.org/markup-compatibility/2006">
      <mc:Choice Requires="x14">
        <control shapeId="14362" r:id="rId26" name="CheckBox13">
          <controlPr defaultSize="0" autoLine="0" r:id="rId27">
            <anchor moveWithCells="1">
              <from>
                <xdr:col>6</xdr:col>
                <xdr:colOff>260350</xdr:colOff>
                <xdr:row>49</xdr:row>
                <xdr:rowOff>38100</xdr:rowOff>
              </from>
              <to>
                <xdr:col>7</xdr:col>
                <xdr:colOff>450850</xdr:colOff>
                <xdr:row>49</xdr:row>
                <xdr:rowOff>260350</xdr:rowOff>
              </to>
            </anchor>
          </controlPr>
        </control>
      </mc:Choice>
      <mc:Fallback>
        <control shapeId="14362" r:id="rId26" name="CheckBox13"/>
      </mc:Fallback>
    </mc:AlternateContent>
    <mc:AlternateContent xmlns:mc="http://schemas.openxmlformats.org/markup-compatibility/2006">
      <mc:Choice Requires="x14">
        <control shapeId="14364" r:id="rId28" name="CheckBox15">
          <controlPr defaultSize="0" autoLine="0" r:id="rId29">
            <anchor moveWithCells="1">
              <from>
                <xdr:col>9</xdr:col>
                <xdr:colOff>488950</xdr:colOff>
                <xdr:row>49</xdr:row>
                <xdr:rowOff>44450</xdr:rowOff>
              </from>
              <to>
                <xdr:col>10</xdr:col>
                <xdr:colOff>571500</xdr:colOff>
                <xdr:row>49</xdr:row>
                <xdr:rowOff>266700</xdr:rowOff>
              </to>
            </anchor>
          </controlPr>
        </control>
      </mc:Choice>
      <mc:Fallback>
        <control shapeId="14364" r:id="rId28" name="CheckBox15"/>
      </mc:Fallback>
    </mc:AlternateContent>
    <mc:AlternateContent xmlns:mc="http://schemas.openxmlformats.org/markup-compatibility/2006">
      <mc:Choice Requires="x14">
        <control shapeId="14365" r:id="rId30" name="CheckBox14">
          <controlPr defaultSize="0" autoLine="0" r:id="rId31">
            <anchor moveWithCells="1">
              <from>
                <xdr:col>1</xdr:col>
                <xdr:colOff>50800</xdr:colOff>
                <xdr:row>51</xdr:row>
                <xdr:rowOff>12700</xdr:rowOff>
              </from>
              <to>
                <xdr:col>3</xdr:col>
                <xdr:colOff>203200</xdr:colOff>
                <xdr:row>52</xdr:row>
                <xdr:rowOff>0</xdr:rowOff>
              </to>
            </anchor>
          </controlPr>
        </control>
      </mc:Choice>
      <mc:Fallback>
        <control shapeId="14365" r:id="rId30" name="CheckBox14"/>
      </mc:Fallback>
    </mc:AlternateContent>
    <mc:AlternateContent xmlns:mc="http://schemas.openxmlformats.org/markup-compatibility/2006">
      <mc:Choice Requires="x14">
        <control shapeId="14366" r:id="rId32" name="CheckBox16">
          <controlPr defaultSize="0" autoLine="0" r:id="rId33">
            <anchor moveWithCells="1">
              <from>
                <xdr:col>2</xdr:col>
                <xdr:colOff>450850</xdr:colOff>
                <xdr:row>51</xdr:row>
                <xdr:rowOff>25400</xdr:rowOff>
              </from>
              <to>
                <xdr:col>4</xdr:col>
                <xdr:colOff>419100</xdr:colOff>
                <xdr:row>51</xdr:row>
                <xdr:rowOff>228600</xdr:rowOff>
              </to>
            </anchor>
          </controlPr>
        </control>
      </mc:Choice>
      <mc:Fallback>
        <control shapeId="14366" r:id="rId32" name="CheckBox16"/>
      </mc:Fallback>
    </mc:AlternateContent>
    <mc:AlternateContent xmlns:mc="http://schemas.openxmlformats.org/markup-compatibility/2006">
      <mc:Choice Requires="x14">
        <control shapeId="14367" r:id="rId34" name="CheckBox17">
          <controlPr defaultSize="0" autoLine="0" r:id="rId35">
            <anchor moveWithCells="1">
              <from>
                <xdr:col>4</xdr:col>
                <xdr:colOff>209550</xdr:colOff>
                <xdr:row>51</xdr:row>
                <xdr:rowOff>38100</xdr:rowOff>
              </from>
              <to>
                <xdr:col>6</xdr:col>
                <xdr:colOff>336550</xdr:colOff>
                <xdr:row>51</xdr:row>
                <xdr:rowOff>222250</xdr:rowOff>
              </to>
            </anchor>
          </controlPr>
        </control>
      </mc:Choice>
      <mc:Fallback>
        <control shapeId="14367" r:id="rId34" name="CheckBox17"/>
      </mc:Fallback>
    </mc:AlternateContent>
    <mc:AlternateContent xmlns:mc="http://schemas.openxmlformats.org/markup-compatibility/2006">
      <mc:Choice Requires="x14">
        <control shapeId="14368" r:id="rId36" name="CheckBox18">
          <controlPr defaultSize="0" autoLine="0" r:id="rId37">
            <anchor moveWithCells="1">
              <from>
                <xdr:col>6</xdr:col>
                <xdr:colOff>565150</xdr:colOff>
                <xdr:row>51</xdr:row>
                <xdr:rowOff>19050</xdr:rowOff>
              </from>
              <to>
                <xdr:col>8</xdr:col>
                <xdr:colOff>552450</xdr:colOff>
                <xdr:row>52</xdr:row>
                <xdr:rowOff>0</xdr:rowOff>
              </to>
            </anchor>
          </controlPr>
        </control>
      </mc:Choice>
      <mc:Fallback>
        <control shapeId="14368" r:id="rId36" name="CheckBox18"/>
      </mc:Fallback>
    </mc:AlternateContent>
    <mc:AlternateContent xmlns:mc="http://schemas.openxmlformats.org/markup-compatibility/2006">
      <mc:Choice Requires="x14">
        <control shapeId="14369" r:id="rId38" name="CheckBox19">
          <controlPr defaultSize="0" autoLine="0" r:id="rId39">
            <anchor moveWithCells="1">
              <from>
                <xdr:col>9</xdr:col>
                <xdr:colOff>6350</xdr:colOff>
                <xdr:row>51</xdr:row>
                <xdr:rowOff>31750</xdr:rowOff>
              </from>
              <to>
                <xdr:col>10</xdr:col>
                <xdr:colOff>546100</xdr:colOff>
                <xdr:row>51</xdr:row>
                <xdr:rowOff>228600</xdr:rowOff>
              </to>
            </anchor>
          </controlPr>
        </control>
      </mc:Choice>
      <mc:Fallback>
        <control shapeId="14369" r:id="rId38" name="CheckBox19"/>
      </mc:Fallback>
    </mc:AlternateContent>
    <mc:AlternateContent xmlns:mc="http://schemas.openxmlformats.org/markup-compatibility/2006">
      <mc:Choice Requires="x14">
        <control shapeId="14370" r:id="rId40" name="CheckBox20">
          <controlPr defaultSize="0" autoLine="0" r:id="rId41">
            <anchor moveWithCells="1">
              <from>
                <xdr:col>2</xdr:col>
                <xdr:colOff>0</xdr:colOff>
                <xdr:row>52</xdr:row>
                <xdr:rowOff>6350</xdr:rowOff>
              </from>
              <to>
                <xdr:col>4</xdr:col>
                <xdr:colOff>152400</xdr:colOff>
                <xdr:row>52</xdr:row>
                <xdr:rowOff>247650</xdr:rowOff>
              </to>
            </anchor>
          </controlPr>
        </control>
      </mc:Choice>
      <mc:Fallback>
        <control shapeId="14370" r:id="rId40" name="CheckBox20"/>
      </mc:Fallback>
    </mc:AlternateContent>
    <mc:AlternateContent xmlns:mc="http://schemas.openxmlformats.org/markup-compatibility/2006">
      <mc:Choice Requires="x14">
        <control shapeId="14371" r:id="rId42" name="CheckBox21">
          <controlPr defaultSize="0" autoLine="0" r:id="rId43">
            <anchor moveWithCells="1">
              <from>
                <xdr:col>4</xdr:col>
                <xdr:colOff>0</xdr:colOff>
                <xdr:row>52</xdr:row>
                <xdr:rowOff>31750</xdr:rowOff>
              </from>
              <to>
                <xdr:col>6</xdr:col>
                <xdr:colOff>146050</xdr:colOff>
                <xdr:row>52</xdr:row>
                <xdr:rowOff>228600</xdr:rowOff>
              </to>
            </anchor>
          </controlPr>
        </control>
      </mc:Choice>
      <mc:Fallback>
        <control shapeId="14371" r:id="rId42" name="CheckBox21"/>
      </mc:Fallback>
    </mc:AlternateContent>
    <mc:AlternateContent xmlns:mc="http://schemas.openxmlformats.org/markup-compatibility/2006">
      <mc:Choice Requires="x14">
        <control shapeId="14372" r:id="rId44" name="CheckBox22">
          <controlPr defaultSize="0" autoLine="0" r:id="rId45">
            <anchor moveWithCells="1">
              <from>
                <xdr:col>6</xdr:col>
                <xdr:colOff>196850</xdr:colOff>
                <xdr:row>52</xdr:row>
                <xdr:rowOff>25400</xdr:rowOff>
              </from>
              <to>
                <xdr:col>8</xdr:col>
                <xdr:colOff>190500</xdr:colOff>
                <xdr:row>52</xdr:row>
                <xdr:rowOff>247650</xdr:rowOff>
              </to>
            </anchor>
          </controlPr>
        </control>
      </mc:Choice>
      <mc:Fallback>
        <control shapeId="14372" r:id="rId44" name="CheckBox22"/>
      </mc:Fallback>
    </mc:AlternateContent>
    <mc:AlternateContent xmlns:mc="http://schemas.openxmlformats.org/markup-compatibility/2006">
      <mc:Choice Requires="x14">
        <control shapeId="14373" r:id="rId46" name="CheckBox23">
          <controlPr defaultSize="0" autoLine="0" r:id="rId47">
            <anchor moveWithCells="1">
              <from>
                <xdr:col>8</xdr:col>
                <xdr:colOff>50800</xdr:colOff>
                <xdr:row>52</xdr:row>
                <xdr:rowOff>31750</xdr:rowOff>
              </from>
              <to>
                <xdr:col>9</xdr:col>
                <xdr:colOff>304800</xdr:colOff>
                <xdr:row>52</xdr:row>
                <xdr:rowOff>247650</xdr:rowOff>
              </to>
            </anchor>
          </controlPr>
        </control>
      </mc:Choice>
      <mc:Fallback>
        <control shapeId="14373" r:id="rId46" name="CheckBox23"/>
      </mc:Fallback>
    </mc:AlternateContent>
    <mc:AlternateContent xmlns:mc="http://schemas.openxmlformats.org/markup-compatibility/2006">
      <mc:Choice Requires="x14">
        <control shapeId="14384" r:id="rId48" name="CheckBox24">
          <controlPr defaultSize="0" autoLine="0" r:id="rId49">
            <anchor moveWithCells="1">
              <from>
                <xdr:col>8</xdr:col>
                <xdr:colOff>368300</xdr:colOff>
                <xdr:row>48</xdr:row>
                <xdr:rowOff>25400</xdr:rowOff>
              </from>
              <to>
                <xdr:col>11</xdr:col>
                <xdr:colOff>19050</xdr:colOff>
                <xdr:row>48</xdr:row>
                <xdr:rowOff>228600</xdr:rowOff>
              </to>
            </anchor>
          </controlPr>
        </control>
      </mc:Choice>
      <mc:Fallback>
        <control shapeId="14384" r:id="rId48" name="CheckBox24"/>
      </mc:Fallback>
    </mc:AlternateContent>
    <mc:AlternateContent xmlns:mc="http://schemas.openxmlformats.org/markup-compatibility/2006">
      <mc:Choice Requires="x14">
        <control shapeId="14385" r:id="rId50" name="CheckBox25">
          <controlPr defaultSize="0" autoLine="0" r:id="rId51">
            <anchor moveWithCells="1">
              <from>
                <xdr:col>2</xdr:col>
                <xdr:colOff>482600</xdr:colOff>
                <xdr:row>48</xdr:row>
                <xdr:rowOff>12700</xdr:rowOff>
              </from>
              <to>
                <xdr:col>4</xdr:col>
                <xdr:colOff>266700</xdr:colOff>
                <xdr:row>48</xdr:row>
                <xdr:rowOff>209550</xdr:rowOff>
              </to>
            </anchor>
          </controlPr>
        </control>
      </mc:Choice>
      <mc:Fallback>
        <control shapeId="14385" r:id="rId50" name="CheckBox25"/>
      </mc:Fallback>
    </mc:AlternateContent>
    <mc:AlternateContent xmlns:mc="http://schemas.openxmlformats.org/markup-compatibility/2006">
      <mc:Choice Requires="x14">
        <control shapeId="14386" r:id="rId52" name="CheckBox2">
          <controlPr defaultSize="0" autoLine="0" autoPict="0" r:id="rId53">
            <anchor moveWithCells="1">
              <from>
                <xdr:col>7</xdr:col>
                <xdr:colOff>482600</xdr:colOff>
                <xdr:row>49</xdr:row>
                <xdr:rowOff>19050</xdr:rowOff>
              </from>
              <to>
                <xdr:col>9</xdr:col>
                <xdr:colOff>482600</xdr:colOff>
                <xdr:row>49</xdr:row>
                <xdr:rowOff>266700</xdr:rowOff>
              </to>
            </anchor>
          </controlPr>
        </control>
      </mc:Choice>
      <mc:Fallback>
        <control shapeId="14386" r:id="rId52" name="CheckBox2"/>
      </mc:Fallback>
    </mc:AlternateContent>
    <mc:AlternateContent xmlns:mc="http://schemas.openxmlformats.org/markup-compatibility/2006">
      <mc:Choice Requires="x14">
        <control shapeId="14387" r:id="rId54" name="CheckBox26">
          <controlPr defaultSize="0" autoLine="0" r:id="rId55">
            <anchor moveWithCells="1">
              <from>
                <xdr:col>2</xdr:col>
                <xdr:colOff>482600</xdr:colOff>
                <xdr:row>49</xdr:row>
                <xdr:rowOff>38100</xdr:rowOff>
              </from>
              <to>
                <xdr:col>6</xdr:col>
                <xdr:colOff>247650</xdr:colOff>
                <xdr:row>49</xdr:row>
                <xdr:rowOff>241300</xdr:rowOff>
              </to>
            </anchor>
          </controlPr>
        </control>
      </mc:Choice>
      <mc:Fallback>
        <control shapeId="14387" r:id="rId54" name="CheckBox26"/>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cmdClearCensus">
    <tabColor theme="5" tint="-0.249977111117893"/>
    <pageSetUpPr fitToPage="1"/>
  </sheetPr>
  <dimension ref="A2:AY213"/>
  <sheetViews>
    <sheetView tabSelected="1" topLeftCell="B1" zoomScale="85" zoomScaleNormal="85" workbookViewId="0">
      <selection activeCell="C7" sqref="C7"/>
    </sheetView>
  </sheetViews>
  <sheetFormatPr defaultColWidth="9.1796875" defaultRowHeight="15.5" x14ac:dyDescent="0.35"/>
  <cols>
    <col min="1" max="1" width="3.1796875" style="45" hidden="1" customWidth="1"/>
    <col min="2" max="2" width="8.1796875" style="45" customWidth="1"/>
    <col min="3" max="3" width="17.7265625" style="45" customWidth="1"/>
    <col min="4" max="4" width="26.81640625" style="47" customWidth="1"/>
    <col min="5" max="5" width="29.08984375" style="47" customWidth="1"/>
    <col min="6" max="6" width="16.7265625" style="45" customWidth="1"/>
    <col min="7" max="7" width="19" style="87" customWidth="1"/>
    <col min="8" max="8" width="20.90625" style="61" customWidth="1"/>
    <col min="9" max="9" width="21.1796875" style="45" customWidth="1"/>
    <col min="10" max="10" width="22" style="45" customWidth="1"/>
    <col min="11" max="11" width="17.90625" style="45" customWidth="1"/>
    <col min="12" max="12" width="22.54296875" style="45" customWidth="1"/>
    <col min="13" max="13" width="19.453125" style="45" customWidth="1"/>
    <col min="14" max="14" width="13.08984375" style="62" customWidth="1"/>
    <col min="15" max="15" width="12.26953125" style="62" customWidth="1"/>
    <col min="16" max="16" width="9.453125" style="62" bestFit="1" customWidth="1"/>
    <col min="17" max="17" width="9.54296875" style="62" bestFit="1" customWidth="1"/>
    <col min="18" max="18" width="12.36328125" style="62" bestFit="1" customWidth="1"/>
    <col min="19" max="19" width="12.1796875" style="88" customWidth="1"/>
    <col min="20" max="20" width="9.54296875" style="50" customWidth="1"/>
    <col min="21" max="21" width="12.7265625" style="50" customWidth="1"/>
    <col min="22" max="51" width="9.1796875" style="50"/>
    <col min="52" max="16384" width="9.1796875" style="45"/>
  </cols>
  <sheetData>
    <row r="2" spans="1:51" ht="18" x14ac:dyDescent="0.4">
      <c r="C2" s="191" t="s">
        <v>29</v>
      </c>
      <c r="D2" s="191"/>
      <c r="E2" s="191"/>
      <c r="F2" s="191"/>
      <c r="G2" s="191"/>
      <c r="H2" s="191"/>
      <c r="I2" s="191"/>
      <c r="J2" s="191"/>
    </row>
    <row r="3" spans="1:51" s="62" customFormat="1" ht="18.5" thickBot="1" x14ac:dyDescent="0.45">
      <c r="C3" s="107"/>
      <c r="D3" s="107"/>
      <c r="E3" s="107"/>
      <c r="F3" s="107"/>
      <c r="G3" s="107"/>
      <c r="H3" s="107"/>
      <c r="I3" s="107"/>
      <c r="J3" s="107"/>
      <c r="S3" s="88"/>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row>
    <row r="4" spans="1:51" ht="47" thickBot="1" x14ac:dyDescent="0.4">
      <c r="B4" s="118"/>
      <c r="C4" s="119" t="s">
        <v>79</v>
      </c>
      <c r="D4" s="120" t="s">
        <v>2</v>
      </c>
      <c r="E4" s="120" t="s">
        <v>3</v>
      </c>
      <c r="F4" s="120" t="s">
        <v>75</v>
      </c>
      <c r="G4" s="121" t="s">
        <v>17</v>
      </c>
      <c r="H4" s="122" t="s">
        <v>65</v>
      </c>
      <c r="I4" s="123" t="s">
        <v>81</v>
      </c>
      <c r="J4" s="123" t="s">
        <v>82</v>
      </c>
      <c r="K4" s="123" t="s">
        <v>83</v>
      </c>
      <c r="L4" s="124" t="s">
        <v>84</v>
      </c>
      <c r="M4" s="125" t="s">
        <v>86</v>
      </c>
      <c r="N4" s="125" t="s">
        <v>64</v>
      </c>
      <c r="O4" s="125" t="s">
        <v>62</v>
      </c>
      <c r="P4" s="125" t="s">
        <v>76</v>
      </c>
      <c r="Q4" s="125" t="s">
        <v>78</v>
      </c>
      <c r="R4" s="125" t="s">
        <v>63</v>
      </c>
      <c r="S4" s="126" t="s">
        <v>42</v>
      </c>
      <c r="T4" s="125" t="s">
        <v>77</v>
      </c>
      <c r="U4" s="125" t="s">
        <v>30</v>
      </c>
    </row>
    <row r="5" spans="1:51" s="48" customFormat="1" ht="33" customHeight="1" thickBot="1" x14ac:dyDescent="0.4">
      <c r="A5" s="63"/>
      <c r="B5" s="109"/>
      <c r="C5" s="110" t="s">
        <v>80</v>
      </c>
      <c r="D5" s="111"/>
      <c r="E5" s="111"/>
      <c r="F5" s="111"/>
      <c r="G5" s="112"/>
      <c r="H5" s="113"/>
      <c r="I5" s="114" t="s">
        <v>80</v>
      </c>
      <c r="J5" s="114" t="s">
        <v>80</v>
      </c>
      <c r="K5" s="114" t="s">
        <v>80</v>
      </c>
      <c r="L5" s="115" t="s">
        <v>85</v>
      </c>
      <c r="M5" s="116" t="s">
        <v>85</v>
      </c>
      <c r="N5" s="116"/>
      <c r="O5" s="116"/>
      <c r="P5" s="116"/>
      <c r="Q5" s="116"/>
      <c r="R5" s="116"/>
      <c r="S5" s="117"/>
      <c r="T5" s="116"/>
      <c r="U5" s="116"/>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row>
    <row r="6" spans="1:51" s="49" customFormat="1" ht="4.5" hidden="1" customHeight="1" thickBot="1" x14ac:dyDescent="0.4">
      <c r="A6" s="52"/>
      <c r="B6" s="53">
        <v>0</v>
      </c>
      <c r="C6" s="54"/>
      <c r="D6" s="55"/>
      <c r="E6" s="55"/>
      <c r="F6" s="56"/>
      <c r="G6" s="59"/>
      <c r="H6" s="53"/>
      <c r="I6" s="57"/>
      <c r="J6" s="57"/>
      <c r="K6" s="57"/>
      <c r="L6" s="58"/>
      <c r="M6" s="59"/>
      <c r="N6" s="83"/>
      <c r="O6" s="83"/>
      <c r="P6" s="83"/>
      <c r="Q6" s="83"/>
      <c r="R6" s="83"/>
      <c r="S6" s="89"/>
      <c r="T6" s="51"/>
      <c r="U6" s="83"/>
    </row>
    <row r="7" spans="1:51" ht="15.75" customHeight="1" x14ac:dyDescent="0.35">
      <c r="A7" s="46" t="e">
        <f>#VALUE!</f>
        <v>#VALUE!</v>
      </c>
      <c r="B7" s="78" t="str">
        <f>IF(C7="Employee",B6+1,IF(C7="","",B6))</f>
        <v/>
      </c>
      <c r="C7" s="64"/>
      <c r="D7" s="65"/>
      <c r="E7" s="65"/>
      <c r="F7" s="66"/>
      <c r="G7" s="67"/>
      <c r="H7" s="79"/>
      <c r="I7" s="68"/>
      <c r="J7" s="68"/>
      <c r="K7" s="68"/>
      <c r="L7" s="69"/>
      <c r="M7" s="70"/>
      <c r="N7" s="70"/>
      <c r="O7" s="70"/>
      <c r="P7" s="70"/>
      <c r="Q7" s="70"/>
      <c r="R7" s="70"/>
      <c r="S7" s="84"/>
      <c r="T7" s="70"/>
      <c r="U7" s="70"/>
    </row>
    <row r="8" spans="1:51" ht="15.75" customHeight="1" x14ac:dyDescent="0.35">
      <c r="A8" s="46" t="e">
        <f>#VALUE!</f>
        <v>#VALUE!</v>
      </c>
      <c r="B8" s="78" t="str">
        <f t="shared" ref="B8:B71" si="0">IF(C8="Employee",B7+1,IF(C8="","",B7))</f>
        <v/>
      </c>
      <c r="C8" s="64"/>
      <c r="D8" s="65"/>
      <c r="E8" s="65"/>
      <c r="F8" s="66"/>
      <c r="G8" s="67"/>
      <c r="H8" s="79"/>
      <c r="I8" s="68"/>
      <c r="J8" s="68"/>
      <c r="K8" s="68"/>
      <c r="L8" s="69"/>
      <c r="M8" s="70"/>
      <c r="N8" s="70"/>
      <c r="O8" s="70"/>
      <c r="P8" s="70"/>
      <c r="Q8" s="70"/>
      <c r="R8" s="70"/>
      <c r="S8" s="84"/>
      <c r="T8" s="70"/>
      <c r="U8" s="70"/>
    </row>
    <row r="9" spans="1:51" ht="15.75" customHeight="1" x14ac:dyDescent="0.35">
      <c r="A9" s="46" t="e">
        <f>#VALUE!</f>
        <v>#VALUE!</v>
      </c>
      <c r="B9" s="78" t="str">
        <f t="shared" si="0"/>
        <v/>
      </c>
      <c r="C9" s="64"/>
      <c r="D9" s="65"/>
      <c r="E9" s="65"/>
      <c r="F9" s="66"/>
      <c r="G9" s="67"/>
      <c r="H9" s="80"/>
      <c r="I9" s="68"/>
      <c r="J9" s="68"/>
      <c r="K9" s="68"/>
      <c r="L9" s="69"/>
      <c r="M9" s="70"/>
      <c r="N9" s="70"/>
      <c r="O9" s="70"/>
      <c r="P9" s="70"/>
      <c r="Q9" s="70"/>
      <c r="R9" s="70"/>
      <c r="S9" s="84"/>
      <c r="T9" s="70"/>
      <c r="U9" s="70"/>
    </row>
    <row r="10" spans="1:51" ht="15.75" customHeight="1" x14ac:dyDescent="0.35">
      <c r="A10" s="46" t="e">
        <f>#VALUE!</f>
        <v>#VALUE!</v>
      </c>
      <c r="B10" s="78" t="str">
        <f t="shared" si="0"/>
        <v/>
      </c>
      <c r="C10" s="64"/>
      <c r="D10" s="65"/>
      <c r="E10" s="65"/>
      <c r="F10" s="66"/>
      <c r="G10" s="67"/>
      <c r="H10" s="80"/>
      <c r="I10" s="68"/>
      <c r="J10" s="68"/>
      <c r="K10" s="68"/>
      <c r="L10" s="69"/>
      <c r="M10" s="70"/>
      <c r="N10" s="70"/>
      <c r="O10" s="70"/>
      <c r="P10" s="70"/>
      <c r="Q10" s="70"/>
      <c r="R10" s="70"/>
      <c r="S10" s="84"/>
      <c r="T10" s="70"/>
      <c r="U10" s="70"/>
    </row>
    <row r="11" spans="1:51" ht="15.75" customHeight="1" x14ac:dyDescent="0.35">
      <c r="A11" s="46" t="e">
        <f>#VALUE!</f>
        <v>#VALUE!</v>
      </c>
      <c r="B11" s="78" t="str">
        <f t="shared" si="0"/>
        <v/>
      </c>
      <c r="C11" s="64"/>
      <c r="D11" s="65"/>
      <c r="E11" s="65"/>
      <c r="F11" s="66"/>
      <c r="G11" s="67"/>
      <c r="H11" s="80"/>
      <c r="I11" s="68"/>
      <c r="J11" s="68"/>
      <c r="K11" s="68"/>
      <c r="L11" s="69"/>
      <c r="M11" s="70"/>
      <c r="N11" s="70"/>
      <c r="O11" s="70"/>
      <c r="P11" s="70"/>
      <c r="Q11" s="70"/>
      <c r="R11" s="70"/>
      <c r="S11" s="84"/>
      <c r="T11" s="70"/>
      <c r="U11" s="70"/>
    </row>
    <row r="12" spans="1:51" ht="15.75" customHeight="1" x14ac:dyDescent="0.35">
      <c r="A12" s="46" t="e">
        <f>#VALUE!</f>
        <v>#VALUE!</v>
      </c>
      <c r="B12" s="78" t="str">
        <f t="shared" si="0"/>
        <v/>
      </c>
      <c r="C12" s="64"/>
      <c r="D12" s="65"/>
      <c r="E12" s="65"/>
      <c r="F12" s="66"/>
      <c r="G12" s="67"/>
      <c r="H12" s="80"/>
      <c r="I12" s="68"/>
      <c r="J12" s="68"/>
      <c r="K12" s="68"/>
      <c r="L12" s="69"/>
      <c r="M12" s="70"/>
      <c r="N12" s="70"/>
      <c r="O12" s="70"/>
      <c r="P12" s="70"/>
      <c r="Q12" s="70"/>
      <c r="R12" s="70"/>
      <c r="S12" s="84"/>
      <c r="T12" s="70"/>
      <c r="U12" s="70"/>
    </row>
    <row r="13" spans="1:51" ht="15.75" customHeight="1" x14ac:dyDescent="0.35">
      <c r="A13" s="46" t="e">
        <f>#VALUE!</f>
        <v>#VALUE!</v>
      </c>
      <c r="B13" s="78" t="str">
        <f t="shared" si="0"/>
        <v/>
      </c>
      <c r="C13" s="64"/>
      <c r="D13" s="71"/>
      <c r="E13" s="71"/>
      <c r="F13" s="66"/>
      <c r="G13" s="67"/>
      <c r="H13" s="80"/>
      <c r="I13" s="68"/>
      <c r="J13" s="68"/>
      <c r="K13" s="68"/>
      <c r="L13" s="69"/>
      <c r="M13" s="70"/>
      <c r="N13" s="70"/>
      <c r="O13" s="70"/>
      <c r="P13" s="70"/>
      <c r="Q13" s="70"/>
      <c r="R13" s="70"/>
      <c r="S13" s="84"/>
      <c r="T13" s="70"/>
      <c r="U13" s="70"/>
    </row>
    <row r="14" spans="1:51" ht="15.75" customHeight="1" x14ac:dyDescent="0.35">
      <c r="A14" s="46" t="e">
        <f>#VALUE!</f>
        <v>#VALUE!</v>
      </c>
      <c r="B14" s="78" t="str">
        <f t="shared" si="0"/>
        <v/>
      </c>
      <c r="C14" s="64"/>
      <c r="D14" s="71"/>
      <c r="E14" s="71"/>
      <c r="F14" s="66"/>
      <c r="G14" s="67"/>
      <c r="H14" s="80"/>
      <c r="I14" s="68"/>
      <c r="J14" s="68"/>
      <c r="K14" s="68"/>
      <c r="L14" s="69"/>
      <c r="M14" s="70"/>
      <c r="N14" s="70"/>
      <c r="O14" s="70"/>
      <c r="P14" s="70"/>
      <c r="Q14" s="70"/>
      <c r="R14" s="70"/>
      <c r="S14" s="84"/>
      <c r="T14" s="70"/>
      <c r="U14" s="70"/>
    </row>
    <row r="15" spans="1:51" ht="15.75" customHeight="1" x14ac:dyDescent="0.35">
      <c r="A15" s="46" t="e">
        <f>#VALUE!</f>
        <v>#VALUE!</v>
      </c>
      <c r="B15" s="78" t="str">
        <f t="shared" si="0"/>
        <v/>
      </c>
      <c r="C15" s="64"/>
      <c r="D15" s="71"/>
      <c r="E15" s="71"/>
      <c r="F15" s="66"/>
      <c r="G15" s="67"/>
      <c r="H15" s="80"/>
      <c r="I15" s="68"/>
      <c r="J15" s="68"/>
      <c r="K15" s="68"/>
      <c r="L15" s="69"/>
      <c r="M15" s="70"/>
      <c r="N15" s="70"/>
      <c r="O15" s="70"/>
      <c r="P15" s="70"/>
      <c r="Q15" s="70"/>
      <c r="R15" s="70"/>
      <c r="S15" s="84"/>
      <c r="T15" s="70"/>
      <c r="U15" s="70"/>
    </row>
    <row r="16" spans="1:51" ht="15.75" customHeight="1" x14ac:dyDescent="0.35">
      <c r="A16" s="46" t="e">
        <f>#VALUE!</f>
        <v>#VALUE!</v>
      </c>
      <c r="B16" s="78" t="str">
        <f t="shared" si="0"/>
        <v/>
      </c>
      <c r="C16" s="64"/>
      <c r="D16" s="71"/>
      <c r="E16" s="71"/>
      <c r="F16" s="66"/>
      <c r="G16" s="67"/>
      <c r="H16" s="80"/>
      <c r="I16" s="68"/>
      <c r="J16" s="68"/>
      <c r="K16" s="68"/>
      <c r="L16" s="69"/>
      <c r="M16" s="70"/>
      <c r="N16" s="70"/>
      <c r="O16" s="70"/>
      <c r="P16" s="70"/>
      <c r="Q16" s="70"/>
      <c r="R16" s="70"/>
      <c r="S16" s="84"/>
      <c r="T16" s="70"/>
      <c r="U16" s="70"/>
    </row>
    <row r="17" spans="1:21" ht="15.75" customHeight="1" x14ac:dyDescent="0.35">
      <c r="A17" s="46" t="e">
        <f>#VALUE!</f>
        <v>#VALUE!</v>
      </c>
      <c r="B17" s="78" t="str">
        <f t="shared" si="0"/>
        <v/>
      </c>
      <c r="C17" s="64"/>
      <c r="D17" s="72"/>
      <c r="E17" s="72"/>
      <c r="F17" s="73"/>
      <c r="G17" s="67"/>
      <c r="H17" s="80"/>
      <c r="I17" s="68"/>
      <c r="J17" s="68"/>
      <c r="K17" s="68"/>
      <c r="L17" s="69"/>
      <c r="M17" s="70"/>
      <c r="N17" s="70"/>
      <c r="O17" s="70"/>
      <c r="P17" s="70"/>
      <c r="Q17" s="70"/>
      <c r="R17" s="70"/>
      <c r="S17" s="84"/>
      <c r="T17" s="70"/>
      <c r="U17" s="70"/>
    </row>
    <row r="18" spans="1:21" ht="15.75" customHeight="1" x14ac:dyDescent="0.35">
      <c r="A18" s="46" t="e">
        <f>#VALUE!</f>
        <v>#VALUE!</v>
      </c>
      <c r="B18" s="78" t="str">
        <f t="shared" si="0"/>
        <v/>
      </c>
      <c r="C18" s="64"/>
      <c r="D18" s="74"/>
      <c r="E18" s="74"/>
      <c r="F18" s="73"/>
      <c r="G18" s="67"/>
      <c r="H18" s="80"/>
      <c r="I18" s="68"/>
      <c r="J18" s="68"/>
      <c r="K18" s="68"/>
      <c r="L18" s="69"/>
      <c r="M18" s="70"/>
      <c r="N18" s="70"/>
      <c r="O18" s="70"/>
      <c r="P18" s="70"/>
      <c r="Q18" s="70"/>
      <c r="R18" s="70"/>
      <c r="S18" s="84"/>
      <c r="T18" s="70"/>
      <c r="U18" s="70"/>
    </row>
    <row r="19" spans="1:21" ht="15.75" customHeight="1" x14ac:dyDescent="0.35">
      <c r="A19" s="46" t="e">
        <f>#VALUE!</f>
        <v>#VALUE!</v>
      </c>
      <c r="B19" s="78" t="str">
        <f t="shared" si="0"/>
        <v/>
      </c>
      <c r="C19" s="64"/>
      <c r="D19" s="74"/>
      <c r="E19" s="74"/>
      <c r="F19" s="73"/>
      <c r="G19" s="67"/>
      <c r="H19" s="80"/>
      <c r="I19" s="68"/>
      <c r="J19" s="68"/>
      <c r="K19" s="68"/>
      <c r="L19" s="69"/>
      <c r="M19" s="70"/>
      <c r="N19" s="70"/>
      <c r="O19" s="70"/>
      <c r="P19" s="70"/>
      <c r="Q19" s="70"/>
      <c r="R19" s="70"/>
      <c r="S19" s="84"/>
      <c r="T19" s="70"/>
      <c r="U19" s="70"/>
    </row>
    <row r="20" spans="1:21" ht="15.75" customHeight="1" x14ac:dyDescent="0.35">
      <c r="A20" s="46" t="e">
        <f>#VALUE!</f>
        <v>#VALUE!</v>
      </c>
      <c r="B20" s="78" t="str">
        <f t="shared" si="0"/>
        <v/>
      </c>
      <c r="C20" s="64"/>
      <c r="D20" s="74"/>
      <c r="E20" s="74"/>
      <c r="F20" s="73"/>
      <c r="G20" s="67"/>
      <c r="H20" s="80"/>
      <c r="I20" s="68"/>
      <c r="J20" s="68"/>
      <c r="K20" s="68"/>
      <c r="L20" s="69"/>
      <c r="M20" s="70"/>
      <c r="N20" s="70"/>
      <c r="O20" s="70"/>
      <c r="P20" s="70"/>
      <c r="Q20" s="70"/>
      <c r="R20" s="70"/>
      <c r="S20" s="84"/>
      <c r="T20" s="70"/>
      <c r="U20" s="70"/>
    </row>
    <row r="21" spans="1:21" ht="15.75" customHeight="1" x14ac:dyDescent="0.35">
      <c r="A21" s="46" t="e">
        <f>#VALUE!</f>
        <v>#VALUE!</v>
      </c>
      <c r="B21" s="78" t="str">
        <f t="shared" si="0"/>
        <v/>
      </c>
      <c r="C21" s="64"/>
      <c r="D21" s="74"/>
      <c r="E21" s="74"/>
      <c r="F21" s="73"/>
      <c r="G21" s="67"/>
      <c r="H21" s="80"/>
      <c r="I21" s="68"/>
      <c r="J21" s="75"/>
      <c r="K21" s="75"/>
      <c r="L21" s="69"/>
      <c r="M21" s="70"/>
      <c r="N21" s="70"/>
      <c r="O21" s="70"/>
      <c r="P21" s="70"/>
      <c r="Q21" s="70"/>
      <c r="R21" s="70"/>
      <c r="S21" s="84"/>
      <c r="T21" s="70"/>
      <c r="U21" s="70"/>
    </row>
    <row r="22" spans="1:21" ht="15.75" customHeight="1" x14ac:dyDescent="0.35">
      <c r="A22" s="46" t="e">
        <f>#VALUE!</f>
        <v>#VALUE!</v>
      </c>
      <c r="B22" s="78" t="str">
        <f t="shared" si="0"/>
        <v/>
      </c>
      <c r="C22" s="64"/>
      <c r="D22" s="74"/>
      <c r="E22" s="74"/>
      <c r="F22" s="73"/>
      <c r="G22" s="67"/>
      <c r="H22" s="80"/>
      <c r="I22" s="68"/>
      <c r="J22" s="75"/>
      <c r="K22" s="75"/>
      <c r="L22" s="69"/>
      <c r="M22" s="70"/>
      <c r="N22" s="70"/>
      <c r="O22" s="70"/>
      <c r="P22" s="70"/>
      <c r="Q22" s="70"/>
      <c r="R22" s="70"/>
      <c r="S22" s="84"/>
      <c r="T22" s="70"/>
      <c r="U22" s="70"/>
    </row>
    <row r="23" spans="1:21" ht="15.75" customHeight="1" x14ac:dyDescent="0.35">
      <c r="A23" s="46" t="e">
        <f>#VALUE!</f>
        <v>#VALUE!</v>
      </c>
      <c r="B23" s="78" t="str">
        <f t="shared" si="0"/>
        <v/>
      </c>
      <c r="C23" s="64"/>
      <c r="D23" s="74"/>
      <c r="E23" s="74"/>
      <c r="F23" s="73"/>
      <c r="G23" s="67"/>
      <c r="H23" s="80"/>
      <c r="I23" s="68"/>
      <c r="J23" s="75"/>
      <c r="K23" s="75"/>
      <c r="L23" s="69"/>
      <c r="M23" s="70"/>
      <c r="N23" s="70"/>
      <c r="O23" s="70"/>
      <c r="P23" s="70"/>
      <c r="Q23" s="70"/>
      <c r="R23" s="70"/>
      <c r="S23" s="84"/>
      <c r="T23" s="70"/>
      <c r="U23" s="70"/>
    </row>
    <row r="24" spans="1:21" ht="15.75" customHeight="1" x14ac:dyDescent="0.35">
      <c r="A24" s="46" t="e">
        <f>#VALUE!</f>
        <v>#VALUE!</v>
      </c>
      <c r="B24" s="78" t="str">
        <f t="shared" si="0"/>
        <v/>
      </c>
      <c r="C24" s="64"/>
      <c r="D24" s="74"/>
      <c r="E24" s="74"/>
      <c r="F24" s="73"/>
      <c r="G24" s="67"/>
      <c r="H24" s="80"/>
      <c r="I24" s="68"/>
      <c r="J24" s="75"/>
      <c r="K24" s="75"/>
      <c r="L24" s="69"/>
      <c r="M24" s="70"/>
      <c r="N24" s="70"/>
      <c r="O24" s="70"/>
      <c r="P24" s="70"/>
      <c r="Q24" s="70"/>
      <c r="R24" s="70"/>
      <c r="S24" s="84"/>
      <c r="T24" s="70"/>
      <c r="U24" s="70"/>
    </row>
    <row r="25" spans="1:21" ht="15.75" customHeight="1" x14ac:dyDescent="0.35">
      <c r="A25" s="46" t="e">
        <f>#VALUE!</f>
        <v>#VALUE!</v>
      </c>
      <c r="B25" s="78" t="str">
        <f t="shared" si="0"/>
        <v/>
      </c>
      <c r="C25" s="64"/>
      <c r="D25" s="74"/>
      <c r="E25" s="74"/>
      <c r="F25" s="73"/>
      <c r="G25" s="67"/>
      <c r="H25" s="80"/>
      <c r="I25" s="68"/>
      <c r="J25" s="75"/>
      <c r="K25" s="75"/>
      <c r="L25" s="69"/>
      <c r="M25" s="70"/>
      <c r="N25" s="70"/>
      <c r="O25" s="70"/>
      <c r="P25" s="70"/>
      <c r="Q25" s="70"/>
      <c r="R25" s="70"/>
      <c r="S25" s="84"/>
      <c r="T25" s="70"/>
      <c r="U25" s="70"/>
    </row>
    <row r="26" spans="1:21" ht="15.75" customHeight="1" x14ac:dyDescent="0.35">
      <c r="A26" s="46" t="e">
        <f>#VALUE!</f>
        <v>#VALUE!</v>
      </c>
      <c r="B26" s="78" t="str">
        <f t="shared" si="0"/>
        <v/>
      </c>
      <c r="C26" s="64"/>
      <c r="D26" s="74"/>
      <c r="E26" s="74"/>
      <c r="F26" s="76"/>
      <c r="G26" s="67"/>
      <c r="H26" s="80"/>
      <c r="I26" s="68"/>
      <c r="J26" s="75"/>
      <c r="K26" s="75"/>
      <c r="L26" s="69"/>
      <c r="M26" s="70"/>
      <c r="N26" s="70"/>
      <c r="O26" s="70"/>
      <c r="P26" s="70"/>
      <c r="Q26" s="70"/>
      <c r="R26" s="70"/>
      <c r="S26" s="84"/>
      <c r="T26" s="70"/>
      <c r="U26" s="70"/>
    </row>
    <row r="27" spans="1:21" ht="15.75" customHeight="1" x14ac:dyDescent="0.35">
      <c r="A27" s="46" t="e">
        <f>#VALUE!</f>
        <v>#VALUE!</v>
      </c>
      <c r="B27" s="78" t="str">
        <f t="shared" si="0"/>
        <v/>
      </c>
      <c r="C27" s="64"/>
      <c r="D27" s="74"/>
      <c r="E27" s="74"/>
      <c r="F27" s="73"/>
      <c r="G27" s="67"/>
      <c r="H27" s="80"/>
      <c r="I27" s="68"/>
      <c r="J27" s="75"/>
      <c r="K27" s="75"/>
      <c r="L27" s="69"/>
      <c r="M27" s="70"/>
      <c r="N27" s="70"/>
      <c r="O27" s="70"/>
      <c r="P27" s="70"/>
      <c r="Q27" s="70"/>
      <c r="R27" s="70"/>
      <c r="S27" s="84"/>
      <c r="T27" s="70"/>
      <c r="U27" s="70"/>
    </row>
    <row r="28" spans="1:21" ht="15.75" customHeight="1" x14ac:dyDescent="0.35">
      <c r="A28" s="46" t="e">
        <f>#VALUE!</f>
        <v>#VALUE!</v>
      </c>
      <c r="B28" s="78" t="str">
        <f t="shared" si="0"/>
        <v/>
      </c>
      <c r="C28" s="64"/>
      <c r="D28" s="74"/>
      <c r="E28" s="74"/>
      <c r="F28" s="73"/>
      <c r="G28" s="67"/>
      <c r="H28" s="80"/>
      <c r="I28" s="68"/>
      <c r="J28" s="75"/>
      <c r="K28" s="75"/>
      <c r="L28" s="69"/>
      <c r="M28" s="70"/>
      <c r="N28" s="70"/>
      <c r="O28" s="70"/>
      <c r="P28" s="70"/>
      <c r="Q28" s="70"/>
      <c r="R28" s="70"/>
      <c r="S28" s="84"/>
      <c r="T28" s="70"/>
      <c r="U28" s="70"/>
    </row>
    <row r="29" spans="1:21" ht="15.75" customHeight="1" x14ac:dyDescent="0.35">
      <c r="A29" s="46" t="e">
        <f>#VALUE!</f>
        <v>#VALUE!</v>
      </c>
      <c r="B29" s="78" t="str">
        <f t="shared" si="0"/>
        <v/>
      </c>
      <c r="C29" s="64"/>
      <c r="D29" s="74"/>
      <c r="E29" s="74"/>
      <c r="F29" s="73"/>
      <c r="G29" s="67"/>
      <c r="H29" s="80"/>
      <c r="I29" s="68"/>
      <c r="J29" s="75"/>
      <c r="K29" s="75"/>
      <c r="L29" s="69"/>
      <c r="M29" s="70"/>
      <c r="N29" s="70"/>
      <c r="O29" s="70"/>
      <c r="P29" s="70"/>
      <c r="Q29" s="70"/>
      <c r="R29" s="70"/>
      <c r="S29" s="84"/>
      <c r="T29" s="70"/>
      <c r="U29" s="70"/>
    </row>
    <row r="30" spans="1:21" ht="15.75" customHeight="1" x14ac:dyDescent="0.35">
      <c r="A30" s="46" t="e">
        <f>#VALUE!</f>
        <v>#VALUE!</v>
      </c>
      <c r="B30" s="78" t="str">
        <f t="shared" si="0"/>
        <v/>
      </c>
      <c r="C30" s="64"/>
      <c r="D30" s="74"/>
      <c r="E30" s="74"/>
      <c r="F30" s="73"/>
      <c r="G30" s="67"/>
      <c r="H30" s="80"/>
      <c r="I30" s="68"/>
      <c r="J30" s="75"/>
      <c r="K30" s="75"/>
      <c r="L30" s="69"/>
      <c r="M30" s="70"/>
      <c r="N30" s="70"/>
      <c r="O30" s="70"/>
      <c r="P30" s="70"/>
      <c r="Q30" s="70"/>
      <c r="R30" s="70"/>
      <c r="S30" s="84"/>
      <c r="T30" s="70"/>
      <c r="U30" s="70"/>
    </row>
    <row r="31" spans="1:21" ht="15.75" customHeight="1" x14ac:dyDescent="0.35">
      <c r="A31" s="46" t="e">
        <f>#VALUE!</f>
        <v>#VALUE!</v>
      </c>
      <c r="B31" s="78" t="str">
        <f t="shared" si="0"/>
        <v/>
      </c>
      <c r="C31" s="64"/>
      <c r="D31" s="74"/>
      <c r="E31" s="74"/>
      <c r="F31" s="73"/>
      <c r="G31" s="67"/>
      <c r="H31" s="80"/>
      <c r="I31" s="68"/>
      <c r="J31" s="75"/>
      <c r="K31" s="75"/>
      <c r="L31" s="69"/>
      <c r="M31" s="70"/>
      <c r="N31" s="70"/>
      <c r="O31" s="70"/>
      <c r="P31" s="70"/>
      <c r="Q31" s="70"/>
      <c r="R31" s="70"/>
      <c r="S31" s="84"/>
      <c r="T31" s="70"/>
      <c r="U31" s="70"/>
    </row>
    <row r="32" spans="1:21" ht="15.75" customHeight="1" x14ac:dyDescent="0.35">
      <c r="A32" s="46" t="e">
        <f>#VALUE!</f>
        <v>#VALUE!</v>
      </c>
      <c r="B32" s="78" t="str">
        <f t="shared" si="0"/>
        <v/>
      </c>
      <c r="C32" s="64"/>
      <c r="D32" s="74"/>
      <c r="E32" s="74"/>
      <c r="F32" s="73"/>
      <c r="G32" s="67"/>
      <c r="H32" s="80"/>
      <c r="I32" s="68"/>
      <c r="J32" s="75"/>
      <c r="K32" s="75"/>
      <c r="L32" s="69"/>
      <c r="M32" s="70"/>
      <c r="N32" s="70"/>
      <c r="O32" s="70"/>
      <c r="P32" s="70"/>
      <c r="Q32" s="70"/>
      <c r="R32" s="70"/>
      <c r="S32" s="84"/>
      <c r="T32" s="70"/>
      <c r="U32" s="70"/>
    </row>
    <row r="33" spans="1:21" ht="15.75" customHeight="1" x14ac:dyDescent="0.35">
      <c r="A33" s="46" t="e">
        <f>#VALUE!</f>
        <v>#VALUE!</v>
      </c>
      <c r="B33" s="78" t="str">
        <f t="shared" si="0"/>
        <v/>
      </c>
      <c r="C33" s="64"/>
      <c r="D33" s="74"/>
      <c r="E33" s="74"/>
      <c r="F33" s="73"/>
      <c r="G33" s="67"/>
      <c r="H33" s="80"/>
      <c r="I33" s="68"/>
      <c r="J33" s="75"/>
      <c r="K33" s="75"/>
      <c r="L33" s="69"/>
      <c r="M33" s="70"/>
      <c r="N33" s="70"/>
      <c r="O33" s="70"/>
      <c r="P33" s="70"/>
      <c r="Q33" s="70"/>
      <c r="R33" s="70"/>
      <c r="S33" s="84"/>
      <c r="T33" s="70"/>
      <c r="U33" s="70"/>
    </row>
    <row r="34" spans="1:21" ht="15.75" customHeight="1" x14ac:dyDescent="0.35">
      <c r="A34" s="46" t="e">
        <f>#VALUE!</f>
        <v>#VALUE!</v>
      </c>
      <c r="B34" s="78" t="str">
        <f t="shared" si="0"/>
        <v/>
      </c>
      <c r="C34" s="64"/>
      <c r="D34" s="74"/>
      <c r="E34" s="74"/>
      <c r="F34" s="73"/>
      <c r="G34" s="67"/>
      <c r="H34" s="80"/>
      <c r="I34" s="68"/>
      <c r="J34" s="75"/>
      <c r="K34" s="75"/>
      <c r="L34" s="69"/>
      <c r="M34" s="70"/>
      <c r="N34" s="70"/>
      <c r="O34" s="70"/>
      <c r="P34" s="70"/>
      <c r="Q34" s="70"/>
      <c r="R34" s="70"/>
      <c r="S34" s="84"/>
      <c r="T34" s="70"/>
      <c r="U34" s="70"/>
    </row>
    <row r="35" spans="1:21" ht="15.75" customHeight="1" x14ac:dyDescent="0.35">
      <c r="A35" s="46" t="e">
        <f>#VALUE!</f>
        <v>#VALUE!</v>
      </c>
      <c r="B35" s="78" t="str">
        <f t="shared" si="0"/>
        <v/>
      </c>
      <c r="C35" s="64"/>
      <c r="D35" s="74"/>
      <c r="E35" s="74"/>
      <c r="F35" s="73"/>
      <c r="G35" s="67"/>
      <c r="H35" s="80"/>
      <c r="I35" s="68"/>
      <c r="J35" s="75"/>
      <c r="K35" s="75"/>
      <c r="L35" s="69"/>
      <c r="M35" s="70"/>
      <c r="N35" s="70"/>
      <c r="O35" s="70"/>
      <c r="P35" s="70"/>
      <c r="Q35" s="70"/>
      <c r="R35" s="70"/>
      <c r="S35" s="84"/>
      <c r="T35" s="70"/>
      <c r="U35" s="70"/>
    </row>
    <row r="36" spans="1:21" ht="15.75" customHeight="1" x14ac:dyDescent="0.35">
      <c r="A36" s="46" t="e">
        <f>#VALUE!</f>
        <v>#VALUE!</v>
      </c>
      <c r="B36" s="78" t="str">
        <f t="shared" si="0"/>
        <v/>
      </c>
      <c r="C36" s="64"/>
      <c r="D36" s="74"/>
      <c r="E36" s="74"/>
      <c r="F36" s="73"/>
      <c r="G36" s="67"/>
      <c r="H36" s="80"/>
      <c r="I36" s="68"/>
      <c r="J36" s="75"/>
      <c r="K36" s="75"/>
      <c r="L36" s="69"/>
      <c r="M36" s="70"/>
      <c r="N36" s="70"/>
      <c r="O36" s="70"/>
      <c r="P36" s="70"/>
      <c r="Q36" s="70"/>
      <c r="R36" s="70"/>
      <c r="S36" s="84"/>
      <c r="T36" s="70"/>
      <c r="U36" s="70"/>
    </row>
    <row r="37" spans="1:21" ht="15.75" customHeight="1" x14ac:dyDescent="0.35">
      <c r="A37" s="46" t="e">
        <f>#VALUE!</f>
        <v>#VALUE!</v>
      </c>
      <c r="B37" s="78" t="str">
        <f t="shared" si="0"/>
        <v/>
      </c>
      <c r="C37" s="64"/>
      <c r="D37" s="74"/>
      <c r="E37" s="74"/>
      <c r="F37" s="73"/>
      <c r="G37" s="67"/>
      <c r="H37" s="80"/>
      <c r="I37" s="68"/>
      <c r="J37" s="75"/>
      <c r="K37" s="75"/>
      <c r="L37" s="69"/>
      <c r="M37" s="70"/>
      <c r="N37" s="70"/>
      <c r="O37" s="70"/>
      <c r="P37" s="70"/>
      <c r="Q37" s="70"/>
      <c r="R37" s="70"/>
      <c r="S37" s="84"/>
      <c r="T37" s="70"/>
      <c r="U37" s="70"/>
    </row>
    <row r="38" spans="1:21" ht="15.75" customHeight="1" x14ac:dyDescent="0.35">
      <c r="A38" s="46" t="e">
        <f>#VALUE!</f>
        <v>#VALUE!</v>
      </c>
      <c r="B38" s="78" t="str">
        <f t="shared" si="0"/>
        <v/>
      </c>
      <c r="C38" s="64"/>
      <c r="D38" s="74"/>
      <c r="E38" s="74"/>
      <c r="F38" s="73"/>
      <c r="G38" s="67"/>
      <c r="H38" s="80"/>
      <c r="I38" s="68"/>
      <c r="J38" s="75"/>
      <c r="K38" s="75"/>
      <c r="L38" s="69"/>
      <c r="M38" s="70"/>
      <c r="N38" s="70"/>
      <c r="O38" s="70"/>
      <c r="P38" s="70"/>
      <c r="Q38" s="70"/>
      <c r="R38" s="70"/>
      <c r="S38" s="84"/>
      <c r="T38" s="70"/>
      <c r="U38" s="70"/>
    </row>
    <row r="39" spans="1:21" ht="15.75" customHeight="1" x14ac:dyDescent="0.35">
      <c r="A39" s="46" t="e">
        <f>#VALUE!</f>
        <v>#VALUE!</v>
      </c>
      <c r="B39" s="78" t="str">
        <f t="shared" si="0"/>
        <v/>
      </c>
      <c r="C39" s="64"/>
      <c r="D39" s="74"/>
      <c r="E39" s="74"/>
      <c r="F39" s="73"/>
      <c r="G39" s="67"/>
      <c r="H39" s="80"/>
      <c r="I39" s="68"/>
      <c r="J39" s="75"/>
      <c r="K39" s="75"/>
      <c r="L39" s="69"/>
      <c r="M39" s="70"/>
      <c r="N39" s="70"/>
      <c r="O39" s="70"/>
      <c r="P39" s="70"/>
      <c r="Q39" s="70"/>
      <c r="R39" s="70"/>
      <c r="S39" s="84"/>
      <c r="T39" s="70"/>
      <c r="U39" s="70"/>
    </row>
    <row r="40" spans="1:21" ht="15.75" customHeight="1" x14ac:dyDescent="0.35">
      <c r="A40" s="46" t="e">
        <f>#VALUE!</f>
        <v>#VALUE!</v>
      </c>
      <c r="B40" s="78" t="str">
        <f t="shared" si="0"/>
        <v/>
      </c>
      <c r="C40" s="64"/>
      <c r="D40" s="74"/>
      <c r="E40" s="74"/>
      <c r="F40" s="73"/>
      <c r="G40" s="67"/>
      <c r="H40" s="80"/>
      <c r="I40" s="68"/>
      <c r="J40" s="75"/>
      <c r="K40" s="75"/>
      <c r="L40" s="69"/>
      <c r="M40" s="70"/>
      <c r="N40" s="70"/>
      <c r="O40" s="70"/>
      <c r="P40" s="70"/>
      <c r="Q40" s="70"/>
      <c r="R40" s="70"/>
      <c r="S40" s="84"/>
      <c r="T40" s="70"/>
      <c r="U40" s="70"/>
    </row>
    <row r="41" spans="1:21" ht="15.75" customHeight="1" x14ac:dyDescent="0.35">
      <c r="A41" s="46" t="e">
        <f>#VALUE!</f>
        <v>#VALUE!</v>
      </c>
      <c r="B41" s="78" t="str">
        <f t="shared" si="0"/>
        <v/>
      </c>
      <c r="C41" s="64"/>
      <c r="D41" s="74"/>
      <c r="E41" s="74"/>
      <c r="F41" s="73"/>
      <c r="G41" s="67"/>
      <c r="H41" s="80"/>
      <c r="I41" s="68"/>
      <c r="J41" s="75"/>
      <c r="K41" s="75"/>
      <c r="L41" s="69"/>
      <c r="M41" s="70"/>
      <c r="N41" s="70"/>
      <c r="O41" s="70"/>
      <c r="P41" s="70"/>
      <c r="Q41" s="70"/>
      <c r="R41" s="70"/>
      <c r="S41" s="84"/>
      <c r="T41" s="70"/>
      <c r="U41" s="70"/>
    </row>
    <row r="42" spans="1:21" ht="15.75" customHeight="1" x14ac:dyDescent="0.35">
      <c r="A42" s="46" t="e">
        <f>#VALUE!</f>
        <v>#VALUE!</v>
      </c>
      <c r="B42" s="78" t="str">
        <f t="shared" si="0"/>
        <v/>
      </c>
      <c r="C42" s="64"/>
      <c r="D42" s="74"/>
      <c r="E42" s="74"/>
      <c r="F42" s="73"/>
      <c r="G42" s="67"/>
      <c r="H42" s="80"/>
      <c r="I42" s="68"/>
      <c r="J42" s="75"/>
      <c r="K42" s="75"/>
      <c r="L42" s="69"/>
      <c r="M42" s="70"/>
      <c r="N42" s="70"/>
      <c r="O42" s="70"/>
      <c r="P42" s="70"/>
      <c r="Q42" s="70"/>
      <c r="R42" s="70"/>
      <c r="S42" s="84"/>
      <c r="T42" s="70"/>
      <c r="U42" s="70"/>
    </row>
    <row r="43" spans="1:21" ht="15.75" customHeight="1" x14ac:dyDescent="0.35">
      <c r="A43" s="46" t="e">
        <f>#VALUE!</f>
        <v>#VALUE!</v>
      </c>
      <c r="B43" s="78" t="str">
        <f t="shared" si="0"/>
        <v/>
      </c>
      <c r="C43" s="64"/>
      <c r="D43" s="74"/>
      <c r="E43" s="74"/>
      <c r="F43" s="73"/>
      <c r="G43" s="67"/>
      <c r="H43" s="80"/>
      <c r="I43" s="68"/>
      <c r="J43" s="75"/>
      <c r="K43" s="75"/>
      <c r="L43" s="69"/>
      <c r="M43" s="70"/>
      <c r="N43" s="70"/>
      <c r="O43" s="70"/>
      <c r="P43" s="70"/>
      <c r="Q43" s="70"/>
      <c r="R43" s="70"/>
      <c r="S43" s="84"/>
      <c r="T43" s="70"/>
      <c r="U43" s="70"/>
    </row>
    <row r="44" spans="1:21" ht="15.75" customHeight="1" x14ac:dyDescent="0.35">
      <c r="A44" s="46" t="e">
        <f>#VALUE!</f>
        <v>#VALUE!</v>
      </c>
      <c r="B44" s="78" t="str">
        <f t="shared" si="0"/>
        <v/>
      </c>
      <c r="C44" s="64"/>
      <c r="D44" s="74"/>
      <c r="E44" s="74"/>
      <c r="F44" s="73"/>
      <c r="G44" s="67"/>
      <c r="H44" s="80"/>
      <c r="I44" s="68"/>
      <c r="J44" s="75"/>
      <c r="K44" s="75"/>
      <c r="L44" s="69"/>
      <c r="M44" s="70"/>
      <c r="N44" s="70"/>
      <c r="O44" s="70"/>
      <c r="P44" s="70"/>
      <c r="Q44" s="70"/>
      <c r="R44" s="70"/>
      <c r="S44" s="84"/>
      <c r="T44" s="70"/>
      <c r="U44" s="70"/>
    </row>
    <row r="45" spans="1:21" ht="15.75" customHeight="1" x14ac:dyDescent="0.35">
      <c r="A45" s="46" t="e">
        <f>#VALUE!</f>
        <v>#VALUE!</v>
      </c>
      <c r="B45" s="78" t="str">
        <f t="shared" si="0"/>
        <v/>
      </c>
      <c r="C45" s="64"/>
      <c r="D45" s="74"/>
      <c r="E45" s="74"/>
      <c r="F45" s="73"/>
      <c r="G45" s="67"/>
      <c r="H45" s="80"/>
      <c r="I45" s="68"/>
      <c r="J45" s="75"/>
      <c r="K45" s="75"/>
      <c r="L45" s="69"/>
      <c r="M45" s="70"/>
      <c r="N45" s="70"/>
      <c r="O45" s="70"/>
      <c r="P45" s="70"/>
      <c r="Q45" s="70"/>
      <c r="R45" s="70"/>
      <c r="S45" s="84"/>
      <c r="T45" s="70"/>
      <c r="U45" s="70"/>
    </row>
    <row r="46" spans="1:21" ht="15.75" customHeight="1" x14ac:dyDescent="0.35">
      <c r="A46" s="46" t="e">
        <f>#VALUE!</f>
        <v>#VALUE!</v>
      </c>
      <c r="B46" s="78" t="str">
        <f t="shared" si="0"/>
        <v/>
      </c>
      <c r="C46" s="64"/>
      <c r="D46" s="74"/>
      <c r="E46" s="74"/>
      <c r="F46" s="73"/>
      <c r="G46" s="67"/>
      <c r="H46" s="81"/>
      <c r="I46" s="68"/>
      <c r="J46" s="75"/>
      <c r="K46" s="75"/>
      <c r="L46" s="69"/>
      <c r="M46" s="70"/>
      <c r="N46" s="70"/>
      <c r="O46" s="70"/>
      <c r="P46" s="70"/>
      <c r="Q46" s="70"/>
      <c r="R46" s="70"/>
      <c r="S46" s="84"/>
      <c r="T46" s="70"/>
      <c r="U46" s="70"/>
    </row>
    <row r="47" spans="1:21" ht="15.75" customHeight="1" x14ac:dyDescent="0.35">
      <c r="A47" s="46" t="e">
        <f>#VALUE!</f>
        <v>#VALUE!</v>
      </c>
      <c r="B47" s="78" t="str">
        <f t="shared" si="0"/>
        <v/>
      </c>
      <c r="C47" s="64"/>
      <c r="D47" s="74"/>
      <c r="E47" s="74"/>
      <c r="F47" s="75"/>
      <c r="G47" s="67"/>
      <c r="H47" s="82"/>
      <c r="I47" s="68"/>
      <c r="J47" s="75"/>
      <c r="K47" s="75"/>
      <c r="L47" s="69"/>
      <c r="M47" s="70"/>
      <c r="N47" s="70"/>
      <c r="O47" s="70"/>
      <c r="P47" s="70"/>
      <c r="Q47" s="70"/>
      <c r="R47" s="70"/>
      <c r="S47" s="84"/>
      <c r="T47" s="70"/>
      <c r="U47" s="70"/>
    </row>
    <row r="48" spans="1:21" ht="15.75" customHeight="1" x14ac:dyDescent="0.35">
      <c r="A48" s="46" t="e">
        <f>#VALUE!</f>
        <v>#VALUE!</v>
      </c>
      <c r="B48" s="78" t="str">
        <f t="shared" si="0"/>
        <v/>
      </c>
      <c r="C48" s="64"/>
      <c r="D48" s="74"/>
      <c r="E48" s="74"/>
      <c r="F48" s="75"/>
      <c r="G48" s="67"/>
      <c r="H48" s="82"/>
      <c r="I48" s="68"/>
      <c r="J48" s="75"/>
      <c r="K48" s="75"/>
      <c r="L48" s="69"/>
      <c r="M48" s="70"/>
      <c r="N48" s="70"/>
      <c r="O48" s="70"/>
      <c r="P48" s="70"/>
      <c r="Q48" s="70"/>
      <c r="R48" s="70"/>
      <c r="S48" s="84"/>
      <c r="T48" s="70"/>
      <c r="U48" s="70"/>
    </row>
    <row r="49" spans="1:21" ht="15.75" customHeight="1" x14ac:dyDescent="0.35">
      <c r="A49" s="46" t="e">
        <f>#VALUE!</f>
        <v>#VALUE!</v>
      </c>
      <c r="B49" s="78" t="str">
        <f t="shared" si="0"/>
        <v/>
      </c>
      <c r="C49" s="77"/>
      <c r="D49" s="74"/>
      <c r="E49" s="74"/>
      <c r="F49" s="75"/>
      <c r="G49" s="67"/>
      <c r="H49" s="82"/>
      <c r="I49" s="68"/>
      <c r="J49" s="75"/>
      <c r="K49" s="75"/>
      <c r="L49" s="69"/>
      <c r="M49" s="70"/>
      <c r="N49" s="70"/>
      <c r="O49" s="70"/>
      <c r="P49" s="70"/>
      <c r="Q49" s="70"/>
      <c r="R49" s="70"/>
      <c r="S49" s="84"/>
      <c r="T49" s="70"/>
      <c r="U49" s="70"/>
    </row>
    <row r="50" spans="1:21" ht="15.75" customHeight="1" x14ac:dyDescent="0.35">
      <c r="A50" s="46" t="e">
        <f>#VALUE!</f>
        <v>#VALUE!</v>
      </c>
      <c r="B50" s="78" t="str">
        <f t="shared" si="0"/>
        <v/>
      </c>
      <c r="C50" s="77"/>
      <c r="D50" s="74"/>
      <c r="E50" s="74"/>
      <c r="F50" s="75"/>
      <c r="G50" s="67"/>
      <c r="H50" s="82"/>
      <c r="I50" s="75"/>
      <c r="J50" s="75"/>
      <c r="K50" s="75"/>
      <c r="L50" s="69"/>
      <c r="M50" s="70"/>
      <c r="N50" s="70"/>
      <c r="O50" s="70"/>
      <c r="P50" s="70"/>
      <c r="Q50" s="70"/>
      <c r="R50" s="70"/>
      <c r="S50" s="84"/>
      <c r="T50" s="70"/>
      <c r="U50" s="70"/>
    </row>
    <row r="51" spans="1:21" ht="15.75" customHeight="1" x14ac:dyDescent="0.35">
      <c r="A51" s="46" t="e">
        <f>#VALUE!</f>
        <v>#VALUE!</v>
      </c>
      <c r="B51" s="78" t="str">
        <f t="shared" si="0"/>
        <v/>
      </c>
      <c r="C51" s="77"/>
      <c r="D51" s="74"/>
      <c r="E51" s="74"/>
      <c r="F51" s="75"/>
      <c r="G51" s="67"/>
      <c r="H51" s="82"/>
      <c r="I51" s="75"/>
      <c r="J51" s="75"/>
      <c r="K51" s="75"/>
      <c r="L51" s="69"/>
      <c r="M51" s="70"/>
      <c r="N51" s="70"/>
      <c r="O51" s="70"/>
      <c r="P51" s="70"/>
      <c r="Q51" s="70"/>
      <c r="R51" s="70"/>
      <c r="S51" s="84"/>
      <c r="T51" s="70"/>
      <c r="U51" s="70"/>
    </row>
    <row r="52" spans="1:21" ht="15.75" customHeight="1" x14ac:dyDescent="0.35">
      <c r="A52" s="46" t="e">
        <f>#VALUE!</f>
        <v>#VALUE!</v>
      </c>
      <c r="B52" s="78" t="str">
        <f t="shared" si="0"/>
        <v/>
      </c>
      <c r="C52" s="77"/>
      <c r="D52" s="74"/>
      <c r="E52" s="74"/>
      <c r="F52" s="75"/>
      <c r="G52" s="67"/>
      <c r="H52" s="82"/>
      <c r="I52" s="75"/>
      <c r="J52" s="75"/>
      <c r="K52" s="75"/>
      <c r="L52" s="69"/>
      <c r="M52" s="70"/>
      <c r="N52" s="70"/>
      <c r="O52" s="70"/>
      <c r="P52" s="70"/>
      <c r="Q52" s="70"/>
      <c r="R52" s="70"/>
      <c r="S52" s="84"/>
      <c r="T52" s="70"/>
      <c r="U52" s="70"/>
    </row>
    <row r="53" spans="1:21" ht="15.75" customHeight="1" x14ac:dyDescent="0.35">
      <c r="A53" s="46" t="e">
        <f>#VALUE!</f>
        <v>#VALUE!</v>
      </c>
      <c r="B53" s="78" t="str">
        <f t="shared" si="0"/>
        <v/>
      </c>
      <c r="C53" s="77"/>
      <c r="D53" s="74"/>
      <c r="E53" s="74"/>
      <c r="F53" s="75"/>
      <c r="G53" s="67"/>
      <c r="H53" s="82"/>
      <c r="I53" s="75"/>
      <c r="J53" s="75"/>
      <c r="K53" s="75"/>
      <c r="L53" s="69"/>
      <c r="M53" s="70"/>
      <c r="N53" s="70"/>
      <c r="O53" s="70"/>
      <c r="P53" s="70"/>
      <c r="Q53" s="70"/>
      <c r="R53" s="70"/>
      <c r="S53" s="84"/>
      <c r="T53" s="70"/>
      <c r="U53" s="70"/>
    </row>
    <row r="54" spans="1:21" ht="15.75" customHeight="1" x14ac:dyDescent="0.35">
      <c r="A54" s="46" t="e">
        <f>#VALUE!</f>
        <v>#VALUE!</v>
      </c>
      <c r="B54" s="78" t="str">
        <f t="shared" si="0"/>
        <v/>
      </c>
      <c r="C54" s="77"/>
      <c r="D54" s="74"/>
      <c r="E54" s="74"/>
      <c r="F54" s="75"/>
      <c r="G54" s="67"/>
      <c r="H54" s="82"/>
      <c r="I54" s="75"/>
      <c r="J54" s="75"/>
      <c r="K54" s="75"/>
      <c r="L54" s="69"/>
      <c r="M54" s="70"/>
      <c r="N54" s="70"/>
      <c r="O54" s="70"/>
      <c r="P54" s="70"/>
      <c r="Q54" s="70"/>
      <c r="R54" s="70"/>
      <c r="S54" s="84"/>
      <c r="T54" s="70"/>
      <c r="U54" s="70"/>
    </row>
    <row r="55" spans="1:21" ht="15.75" customHeight="1" x14ac:dyDescent="0.35">
      <c r="A55" s="46" t="e">
        <f>#VALUE!</f>
        <v>#VALUE!</v>
      </c>
      <c r="B55" s="78" t="str">
        <f t="shared" si="0"/>
        <v/>
      </c>
      <c r="C55" s="77"/>
      <c r="D55" s="74"/>
      <c r="E55" s="74"/>
      <c r="F55" s="75"/>
      <c r="G55" s="67"/>
      <c r="H55" s="82"/>
      <c r="I55" s="75"/>
      <c r="J55" s="75"/>
      <c r="K55" s="75"/>
      <c r="L55" s="69"/>
      <c r="M55" s="70"/>
      <c r="N55" s="70"/>
      <c r="O55" s="70"/>
      <c r="P55" s="70"/>
      <c r="Q55" s="70"/>
      <c r="R55" s="70"/>
      <c r="S55" s="84"/>
      <c r="T55" s="70"/>
      <c r="U55" s="70"/>
    </row>
    <row r="56" spans="1:21" ht="15.75" customHeight="1" x14ac:dyDescent="0.35">
      <c r="A56" s="46" t="e">
        <f>#VALUE!</f>
        <v>#VALUE!</v>
      </c>
      <c r="B56" s="78" t="str">
        <f t="shared" si="0"/>
        <v/>
      </c>
      <c r="C56" s="77"/>
      <c r="D56" s="74"/>
      <c r="E56" s="74"/>
      <c r="F56" s="75"/>
      <c r="G56" s="67"/>
      <c r="H56" s="82"/>
      <c r="I56" s="75"/>
      <c r="J56" s="75"/>
      <c r="K56" s="75"/>
      <c r="L56" s="69"/>
      <c r="M56" s="70"/>
      <c r="N56" s="70"/>
      <c r="O56" s="70"/>
      <c r="P56" s="70"/>
      <c r="Q56" s="70"/>
      <c r="R56" s="70"/>
      <c r="S56" s="84"/>
      <c r="T56" s="70"/>
      <c r="U56" s="70"/>
    </row>
    <row r="57" spans="1:21" ht="15.75" customHeight="1" x14ac:dyDescent="0.35">
      <c r="A57" s="46" t="e">
        <f>#VALUE!</f>
        <v>#VALUE!</v>
      </c>
      <c r="B57" s="78" t="str">
        <f t="shared" si="0"/>
        <v/>
      </c>
      <c r="C57" s="77"/>
      <c r="D57" s="74"/>
      <c r="E57" s="74"/>
      <c r="F57" s="75"/>
      <c r="G57" s="67"/>
      <c r="H57" s="82"/>
      <c r="I57" s="75"/>
      <c r="J57" s="75"/>
      <c r="K57" s="75"/>
      <c r="L57" s="69"/>
      <c r="M57" s="70"/>
      <c r="N57" s="70"/>
      <c r="O57" s="70"/>
      <c r="P57" s="70"/>
      <c r="Q57" s="70"/>
      <c r="R57" s="70"/>
      <c r="S57" s="84"/>
      <c r="T57" s="70"/>
      <c r="U57" s="70"/>
    </row>
    <row r="58" spans="1:21" ht="15.75" customHeight="1" x14ac:dyDescent="0.35">
      <c r="A58" s="46" t="e">
        <f>#VALUE!</f>
        <v>#VALUE!</v>
      </c>
      <c r="B58" s="78" t="str">
        <f t="shared" si="0"/>
        <v/>
      </c>
      <c r="C58" s="77"/>
      <c r="D58" s="74"/>
      <c r="E58" s="74"/>
      <c r="F58" s="75"/>
      <c r="G58" s="67"/>
      <c r="H58" s="82"/>
      <c r="I58" s="75"/>
      <c r="J58" s="75"/>
      <c r="K58" s="75"/>
      <c r="L58" s="69"/>
      <c r="M58" s="70"/>
      <c r="N58" s="70"/>
      <c r="O58" s="70"/>
      <c r="P58" s="70"/>
      <c r="Q58" s="70"/>
      <c r="R58" s="70"/>
      <c r="S58" s="84"/>
      <c r="T58" s="70"/>
      <c r="U58" s="70"/>
    </row>
    <row r="59" spans="1:21" ht="15.75" customHeight="1" x14ac:dyDescent="0.35">
      <c r="A59" s="46" t="e">
        <f>#VALUE!</f>
        <v>#VALUE!</v>
      </c>
      <c r="B59" s="78" t="str">
        <f t="shared" si="0"/>
        <v/>
      </c>
      <c r="C59" s="77"/>
      <c r="D59" s="74"/>
      <c r="E59" s="74"/>
      <c r="F59" s="75"/>
      <c r="G59" s="67"/>
      <c r="H59" s="82"/>
      <c r="I59" s="75"/>
      <c r="J59" s="75"/>
      <c r="K59" s="75"/>
      <c r="L59" s="69"/>
      <c r="M59" s="70"/>
      <c r="N59" s="70"/>
      <c r="O59" s="70"/>
      <c r="P59" s="70"/>
      <c r="Q59" s="70"/>
      <c r="R59" s="70"/>
      <c r="S59" s="84"/>
      <c r="T59" s="70"/>
      <c r="U59" s="70"/>
    </row>
    <row r="60" spans="1:21" ht="15.75" customHeight="1" x14ac:dyDescent="0.35">
      <c r="A60" s="46" t="e">
        <f>#VALUE!</f>
        <v>#VALUE!</v>
      </c>
      <c r="B60" s="78" t="str">
        <f t="shared" si="0"/>
        <v/>
      </c>
      <c r="C60" s="77"/>
      <c r="D60" s="74"/>
      <c r="E60" s="74"/>
      <c r="F60" s="75"/>
      <c r="G60" s="67"/>
      <c r="H60" s="82"/>
      <c r="I60" s="75"/>
      <c r="J60" s="75"/>
      <c r="K60" s="75"/>
      <c r="L60" s="69"/>
      <c r="M60" s="70"/>
      <c r="N60" s="70"/>
      <c r="O60" s="70"/>
      <c r="P60" s="70"/>
      <c r="Q60" s="70"/>
      <c r="R60" s="70"/>
      <c r="S60" s="84"/>
      <c r="T60" s="70"/>
      <c r="U60" s="70"/>
    </row>
    <row r="61" spans="1:21" ht="15.75" customHeight="1" x14ac:dyDescent="0.35">
      <c r="A61" s="46" t="e">
        <f>#VALUE!</f>
        <v>#VALUE!</v>
      </c>
      <c r="B61" s="78" t="str">
        <f t="shared" si="0"/>
        <v/>
      </c>
      <c r="C61" s="77"/>
      <c r="D61" s="74"/>
      <c r="E61" s="74"/>
      <c r="F61" s="75"/>
      <c r="G61" s="67"/>
      <c r="H61" s="82"/>
      <c r="I61" s="75"/>
      <c r="J61" s="75"/>
      <c r="K61" s="75"/>
      <c r="L61" s="69"/>
      <c r="M61" s="70"/>
      <c r="N61" s="70"/>
      <c r="O61" s="70"/>
      <c r="P61" s="70"/>
      <c r="Q61" s="70"/>
      <c r="R61" s="70"/>
      <c r="S61" s="84"/>
      <c r="T61" s="70"/>
      <c r="U61" s="70"/>
    </row>
    <row r="62" spans="1:21" ht="15.75" customHeight="1" x14ac:dyDescent="0.35">
      <c r="A62" s="46" t="e">
        <f>#VALUE!</f>
        <v>#VALUE!</v>
      </c>
      <c r="B62" s="78" t="str">
        <f t="shared" si="0"/>
        <v/>
      </c>
      <c r="C62" s="77"/>
      <c r="D62" s="74"/>
      <c r="E62" s="74"/>
      <c r="F62" s="75"/>
      <c r="G62" s="67"/>
      <c r="H62" s="82"/>
      <c r="I62" s="75"/>
      <c r="J62" s="75"/>
      <c r="K62" s="75"/>
      <c r="L62" s="69"/>
      <c r="M62" s="70"/>
      <c r="N62" s="70"/>
      <c r="O62" s="70"/>
      <c r="P62" s="70"/>
      <c r="Q62" s="70"/>
      <c r="R62" s="70"/>
      <c r="S62" s="84"/>
      <c r="T62" s="70"/>
      <c r="U62" s="70"/>
    </row>
    <row r="63" spans="1:21" ht="15.75" customHeight="1" x14ac:dyDescent="0.35">
      <c r="A63" s="46" t="e">
        <f>#VALUE!</f>
        <v>#VALUE!</v>
      </c>
      <c r="B63" s="78" t="str">
        <f t="shared" si="0"/>
        <v/>
      </c>
      <c r="C63" s="77"/>
      <c r="D63" s="74"/>
      <c r="E63" s="74"/>
      <c r="F63" s="75"/>
      <c r="G63" s="67"/>
      <c r="H63" s="82"/>
      <c r="I63" s="75"/>
      <c r="J63" s="75"/>
      <c r="K63" s="75"/>
      <c r="L63" s="69"/>
      <c r="M63" s="70"/>
      <c r="N63" s="70"/>
      <c r="O63" s="70"/>
      <c r="P63" s="70"/>
      <c r="Q63" s="70"/>
      <c r="R63" s="70"/>
      <c r="S63" s="84"/>
      <c r="T63" s="70"/>
      <c r="U63" s="70"/>
    </row>
    <row r="64" spans="1:21" ht="15.75" customHeight="1" x14ac:dyDescent="0.35">
      <c r="A64" s="46" t="e">
        <f>#VALUE!</f>
        <v>#VALUE!</v>
      </c>
      <c r="B64" s="78" t="str">
        <f t="shared" si="0"/>
        <v/>
      </c>
      <c r="C64" s="77"/>
      <c r="D64" s="74"/>
      <c r="E64" s="74"/>
      <c r="F64" s="75"/>
      <c r="G64" s="67"/>
      <c r="H64" s="82"/>
      <c r="I64" s="75"/>
      <c r="J64" s="75"/>
      <c r="K64" s="75"/>
      <c r="L64" s="69"/>
      <c r="M64" s="70"/>
      <c r="N64" s="70"/>
      <c r="O64" s="70"/>
      <c r="P64" s="70"/>
      <c r="Q64" s="70"/>
      <c r="R64" s="70"/>
      <c r="S64" s="84"/>
      <c r="T64" s="70"/>
      <c r="U64" s="70"/>
    </row>
    <row r="65" spans="1:21" ht="15.75" customHeight="1" x14ac:dyDescent="0.35">
      <c r="A65" s="46" t="e">
        <f>#VALUE!</f>
        <v>#VALUE!</v>
      </c>
      <c r="B65" s="78" t="str">
        <f t="shared" si="0"/>
        <v/>
      </c>
      <c r="C65" s="77"/>
      <c r="D65" s="74"/>
      <c r="E65" s="74"/>
      <c r="F65" s="75"/>
      <c r="G65" s="67"/>
      <c r="H65" s="82"/>
      <c r="I65" s="75"/>
      <c r="J65" s="75"/>
      <c r="K65" s="75"/>
      <c r="L65" s="69"/>
      <c r="M65" s="70"/>
      <c r="N65" s="70"/>
      <c r="O65" s="70"/>
      <c r="P65" s="70"/>
      <c r="Q65" s="70"/>
      <c r="R65" s="70"/>
      <c r="S65" s="84"/>
      <c r="T65" s="70"/>
      <c r="U65" s="70"/>
    </row>
    <row r="66" spans="1:21" ht="15.75" customHeight="1" x14ac:dyDescent="0.35">
      <c r="A66" s="46" t="e">
        <f>#VALUE!</f>
        <v>#VALUE!</v>
      </c>
      <c r="B66" s="78" t="str">
        <f t="shared" si="0"/>
        <v/>
      </c>
      <c r="C66" s="77"/>
      <c r="D66" s="74"/>
      <c r="E66" s="74"/>
      <c r="F66" s="75"/>
      <c r="G66" s="67"/>
      <c r="H66" s="82"/>
      <c r="I66" s="75"/>
      <c r="J66" s="75"/>
      <c r="K66" s="75"/>
      <c r="L66" s="69"/>
      <c r="M66" s="70"/>
      <c r="N66" s="70"/>
      <c r="O66" s="70"/>
      <c r="P66" s="70"/>
      <c r="Q66" s="70"/>
      <c r="R66" s="70"/>
      <c r="S66" s="84"/>
      <c r="T66" s="70"/>
      <c r="U66" s="70"/>
    </row>
    <row r="67" spans="1:21" ht="15.75" customHeight="1" x14ac:dyDescent="0.35">
      <c r="A67" s="46" t="e">
        <f>#VALUE!</f>
        <v>#VALUE!</v>
      </c>
      <c r="B67" s="78" t="str">
        <f t="shared" si="0"/>
        <v/>
      </c>
      <c r="C67" s="77"/>
      <c r="D67" s="74"/>
      <c r="E67" s="74"/>
      <c r="F67" s="75"/>
      <c r="G67" s="67"/>
      <c r="H67" s="82"/>
      <c r="I67" s="75"/>
      <c r="J67" s="75"/>
      <c r="K67" s="75"/>
      <c r="L67" s="69"/>
      <c r="M67" s="70"/>
      <c r="N67" s="70"/>
      <c r="O67" s="70"/>
      <c r="P67" s="70"/>
      <c r="Q67" s="70"/>
      <c r="R67" s="70"/>
      <c r="S67" s="84"/>
      <c r="T67" s="70"/>
      <c r="U67" s="70"/>
    </row>
    <row r="68" spans="1:21" ht="15.75" customHeight="1" x14ac:dyDescent="0.35">
      <c r="A68" s="46" t="e">
        <f>#VALUE!</f>
        <v>#VALUE!</v>
      </c>
      <c r="B68" s="78" t="str">
        <f t="shared" si="0"/>
        <v/>
      </c>
      <c r="C68" s="77"/>
      <c r="D68" s="74"/>
      <c r="E68" s="74"/>
      <c r="F68" s="75"/>
      <c r="G68" s="67"/>
      <c r="H68" s="82"/>
      <c r="I68" s="75"/>
      <c r="J68" s="75"/>
      <c r="K68" s="75"/>
      <c r="L68" s="69"/>
      <c r="M68" s="70"/>
      <c r="N68" s="70"/>
      <c r="O68" s="70"/>
      <c r="P68" s="70"/>
      <c r="Q68" s="70"/>
      <c r="R68" s="70"/>
      <c r="S68" s="84"/>
      <c r="T68" s="70"/>
      <c r="U68" s="70"/>
    </row>
    <row r="69" spans="1:21" ht="15.75" customHeight="1" x14ac:dyDescent="0.35">
      <c r="A69" s="46" t="e">
        <f>#VALUE!</f>
        <v>#VALUE!</v>
      </c>
      <c r="B69" s="78" t="str">
        <f t="shared" si="0"/>
        <v/>
      </c>
      <c r="C69" s="77"/>
      <c r="D69" s="74"/>
      <c r="E69" s="74"/>
      <c r="F69" s="75"/>
      <c r="G69" s="67"/>
      <c r="H69" s="82"/>
      <c r="I69" s="75"/>
      <c r="J69" s="75"/>
      <c r="K69" s="75"/>
      <c r="L69" s="69"/>
      <c r="M69" s="70"/>
      <c r="N69" s="70"/>
      <c r="O69" s="70"/>
      <c r="P69" s="70"/>
      <c r="Q69" s="70"/>
      <c r="R69" s="70"/>
      <c r="S69" s="84"/>
      <c r="T69" s="70"/>
      <c r="U69" s="70"/>
    </row>
    <row r="70" spans="1:21" ht="15.75" customHeight="1" x14ac:dyDescent="0.35">
      <c r="A70" s="46" t="e">
        <f>#VALUE!</f>
        <v>#VALUE!</v>
      </c>
      <c r="B70" s="78" t="str">
        <f t="shared" si="0"/>
        <v/>
      </c>
      <c r="C70" s="77"/>
      <c r="D70" s="74"/>
      <c r="E70" s="74"/>
      <c r="F70" s="75"/>
      <c r="G70" s="67"/>
      <c r="H70" s="82"/>
      <c r="I70" s="75"/>
      <c r="J70" s="75"/>
      <c r="K70" s="75"/>
      <c r="L70" s="69"/>
      <c r="M70" s="70"/>
      <c r="N70" s="70"/>
      <c r="O70" s="70"/>
      <c r="P70" s="70"/>
      <c r="Q70" s="70"/>
      <c r="R70" s="70"/>
      <c r="S70" s="84"/>
      <c r="T70" s="70"/>
      <c r="U70" s="70"/>
    </row>
    <row r="71" spans="1:21" ht="15.75" customHeight="1" x14ac:dyDescent="0.35">
      <c r="A71" s="46" t="e">
        <f>#VALUE!</f>
        <v>#VALUE!</v>
      </c>
      <c r="B71" s="78" t="str">
        <f t="shared" si="0"/>
        <v/>
      </c>
      <c r="C71" s="77"/>
      <c r="D71" s="74"/>
      <c r="E71" s="74"/>
      <c r="F71" s="75"/>
      <c r="G71" s="67"/>
      <c r="H71" s="82"/>
      <c r="I71" s="75"/>
      <c r="J71" s="75"/>
      <c r="K71" s="75"/>
      <c r="L71" s="69"/>
      <c r="M71" s="70"/>
      <c r="N71" s="70"/>
      <c r="O71" s="70"/>
      <c r="P71" s="70"/>
      <c r="Q71" s="70"/>
      <c r="R71" s="70"/>
      <c r="S71" s="84"/>
      <c r="T71" s="70"/>
      <c r="U71" s="70"/>
    </row>
    <row r="72" spans="1:21" ht="15.75" customHeight="1" x14ac:dyDescent="0.35">
      <c r="A72" s="46" t="e">
        <f>#VALUE!</f>
        <v>#VALUE!</v>
      </c>
      <c r="B72" s="78" t="str">
        <f t="shared" ref="B72:B135" si="1">IF(C72="Employee",B71+1,IF(C72="","",B71))</f>
        <v/>
      </c>
      <c r="C72" s="77"/>
      <c r="D72" s="74"/>
      <c r="E72" s="74"/>
      <c r="F72" s="75"/>
      <c r="G72" s="67"/>
      <c r="H72" s="82"/>
      <c r="I72" s="75"/>
      <c r="J72" s="75"/>
      <c r="K72" s="75"/>
      <c r="L72" s="69"/>
      <c r="M72" s="70"/>
      <c r="N72" s="70"/>
      <c r="O72" s="70"/>
      <c r="P72" s="70"/>
      <c r="Q72" s="70"/>
      <c r="R72" s="70"/>
      <c r="S72" s="84"/>
      <c r="T72" s="70"/>
      <c r="U72" s="70"/>
    </row>
    <row r="73" spans="1:21" ht="15.75" customHeight="1" x14ac:dyDescent="0.35">
      <c r="A73" s="46" t="e">
        <f>#VALUE!</f>
        <v>#VALUE!</v>
      </c>
      <c r="B73" s="78" t="str">
        <f t="shared" si="1"/>
        <v/>
      </c>
      <c r="C73" s="77"/>
      <c r="D73" s="74"/>
      <c r="E73" s="74"/>
      <c r="F73" s="75"/>
      <c r="G73" s="67"/>
      <c r="H73" s="82"/>
      <c r="I73" s="75"/>
      <c r="J73" s="75"/>
      <c r="K73" s="75"/>
      <c r="L73" s="69"/>
      <c r="M73" s="70"/>
      <c r="N73" s="70"/>
      <c r="O73" s="70"/>
      <c r="P73" s="70"/>
      <c r="Q73" s="70"/>
      <c r="R73" s="70"/>
      <c r="S73" s="84"/>
      <c r="T73" s="70"/>
      <c r="U73" s="70"/>
    </row>
    <row r="74" spans="1:21" ht="15.75" customHeight="1" x14ac:dyDescent="0.35">
      <c r="A74" s="46" t="e">
        <f>#VALUE!</f>
        <v>#VALUE!</v>
      </c>
      <c r="B74" s="78" t="str">
        <f t="shared" si="1"/>
        <v/>
      </c>
      <c r="C74" s="77"/>
      <c r="D74" s="74"/>
      <c r="E74" s="74"/>
      <c r="F74" s="75"/>
      <c r="G74" s="67"/>
      <c r="H74" s="82"/>
      <c r="I74" s="75"/>
      <c r="J74" s="75"/>
      <c r="K74" s="75"/>
      <c r="L74" s="69"/>
      <c r="M74" s="70"/>
      <c r="N74" s="70"/>
      <c r="O74" s="70"/>
      <c r="P74" s="70"/>
      <c r="Q74" s="70"/>
      <c r="R74" s="70"/>
      <c r="S74" s="84"/>
      <c r="T74" s="70"/>
      <c r="U74" s="70"/>
    </row>
    <row r="75" spans="1:21" ht="15.75" customHeight="1" x14ac:dyDescent="0.35">
      <c r="A75" s="46" t="e">
        <f>#VALUE!</f>
        <v>#VALUE!</v>
      </c>
      <c r="B75" s="78" t="str">
        <f t="shared" si="1"/>
        <v/>
      </c>
      <c r="C75" s="77"/>
      <c r="D75" s="74"/>
      <c r="E75" s="74"/>
      <c r="F75" s="75"/>
      <c r="G75" s="67"/>
      <c r="H75" s="82"/>
      <c r="I75" s="75"/>
      <c r="J75" s="75"/>
      <c r="K75" s="75"/>
      <c r="L75" s="69"/>
      <c r="M75" s="70"/>
      <c r="N75" s="70"/>
      <c r="O75" s="70"/>
      <c r="P75" s="70"/>
      <c r="Q75" s="70"/>
      <c r="R75" s="70"/>
      <c r="S75" s="84"/>
      <c r="T75" s="70"/>
      <c r="U75" s="70"/>
    </row>
    <row r="76" spans="1:21" ht="15.75" customHeight="1" x14ac:dyDescent="0.35">
      <c r="A76" s="46" t="e">
        <f>#VALUE!</f>
        <v>#VALUE!</v>
      </c>
      <c r="B76" s="78" t="str">
        <f t="shared" si="1"/>
        <v/>
      </c>
      <c r="C76" s="77"/>
      <c r="D76" s="74"/>
      <c r="E76" s="74"/>
      <c r="F76" s="75"/>
      <c r="G76" s="67"/>
      <c r="H76" s="82"/>
      <c r="I76" s="75"/>
      <c r="J76" s="75"/>
      <c r="K76" s="75"/>
      <c r="L76" s="69"/>
      <c r="M76" s="70"/>
      <c r="N76" s="70"/>
      <c r="O76" s="70"/>
      <c r="P76" s="70"/>
      <c r="Q76" s="70"/>
      <c r="R76" s="70"/>
      <c r="S76" s="84"/>
      <c r="T76" s="70"/>
      <c r="U76" s="70"/>
    </row>
    <row r="77" spans="1:21" ht="15.75" customHeight="1" x14ac:dyDescent="0.35">
      <c r="A77" s="46" t="e">
        <f>#VALUE!</f>
        <v>#VALUE!</v>
      </c>
      <c r="B77" s="78" t="str">
        <f t="shared" si="1"/>
        <v/>
      </c>
      <c r="C77" s="77"/>
      <c r="D77" s="74"/>
      <c r="E77" s="74"/>
      <c r="F77" s="75"/>
      <c r="G77" s="67"/>
      <c r="H77" s="82"/>
      <c r="I77" s="75"/>
      <c r="J77" s="75"/>
      <c r="K77" s="75"/>
      <c r="L77" s="69"/>
      <c r="M77" s="70"/>
      <c r="N77" s="70"/>
      <c r="O77" s="70"/>
      <c r="P77" s="70"/>
      <c r="Q77" s="70"/>
      <c r="R77" s="70"/>
      <c r="S77" s="84"/>
      <c r="T77" s="70"/>
      <c r="U77" s="70"/>
    </row>
    <row r="78" spans="1:21" ht="15.75" customHeight="1" x14ac:dyDescent="0.35">
      <c r="A78" s="46" t="e">
        <f>#VALUE!</f>
        <v>#VALUE!</v>
      </c>
      <c r="B78" s="78" t="str">
        <f t="shared" si="1"/>
        <v/>
      </c>
      <c r="C78" s="77"/>
      <c r="D78" s="74"/>
      <c r="E78" s="74"/>
      <c r="F78" s="75"/>
      <c r="G78" s="67"/>
      <c r="H78" s="82"/>
      <c r="I78" s="75"/>
      <c r="J78" s="75"/>
      <c r="K78" s="75"/>
      <c r="L78" s="69"/>
      <c r="M78" s="70"/>
      <c r="N78" s="70"/>
      <c r="O78" s="70"/>
      <c r="P78" s="70"/>
      <c r="Q78" s="70"/>
      <c r="R78" s="70"/>
      <c r="S78" s="84"/>
      <c r="T78" s="70"/>
      <c r="U78" s="70"/>
    </row>
    <row r="79" spans="1:21" ht="15.75" customHeight="1" x14ac:dyDescent="0.35">
      <c r="A79" s="46" t="e">
        <f>#VALUE!</f>
        <v>#VALUE!</v>
      </c>
      <c r="B79" s="78" t="str">
        <f t="shared" si="1"/>
        <v/>
      </c>
      <c r="C79" s="77"/>
      <c r="D79" s="74"/>
      <c r="E79" s="74"/>
      <c r="F79" s="75"/>
      <c r="G79" s="67"/>
      <c r="H79" s="82"/>
      <c r="I79" s="75"/>
      <c r="J79" s="75"/>
      <c r="K79" s="75"/>
      <c r="L79" s="69"/>
      <c r="M79" s="70"/>
      <c r="N79" s="70"/>
      <c r="O79" s="70"/>
      <c r="P79" s="70"/>
      <c r="Q79" s="70"/>
      <c r="R79" s="70"/>
      <c r="S79" s="84"/>
      <c r="T79" s="70"/>
      <c r="U79" s="70"/>
    </row>
    <row r="80" spans="1:21" ht="15.75" customHeight="1" x14ac:dyDescent="0.35">
      <c r="A80" s="46" t="e">
        <f>#VALUE!</f>
        <v>#VALUE!</v>
      </c>
      <c r="B80" s="78" t="str">
        <f t="shared" si="1"/>
        <v/>
      </c>
      <c r="C80" s="77"/>
      <c r="D80" s="74"/>
      <c r="E80" s="74"/>
      <c r="F80" s="75"/>
      <c r="G80" s="67"/>
      <c r="H80" s="82"/>
      <c r="I80" s="75"/>
      <c r="J80" s="75"/>
      <c r="K80" s="75"/>
      <c r="L80" s="69"/>
      <c r="M80" s="70"/>
      <c r="N80" s="70"/>
      <c r="O80" s="70"/>
      <c r="P80" s="70"/>
      <c r="Q80" s="70"/>
      <c r="R80" s="70"/>
      <c r="S80" s="84"/>
      <c r="T80" s="70"/>
      <c r="U80" s="70"/>
    </row>
    <row r="81" spans="1:21" ht="15.75" customHeight="1" x14ac:dyDescent="0.35">
      <c r="A81" s="46" t="e">
        <f>#VALUE!</f>
        <v>#VALUE!</v>
      </c>
      <c r="B81" s="78" t="str">
        <f t="shared" si="1"/>
        <v/>
      </c>
      <c r="C81" s="77"/>
      <c r="D81" s="74"/>
      <c r="E81" s="74"/>
      <c r="F81" s="75"/>
      <c r="G81" s="67"/>
      <c r="H81" s="82"/>
      <c r="I81" s="75"/>
      <c r="J81" s="75"/>
      <c r="K81" s="75"/>
      <c r="L81" s="69"/>
      <c r="M81" s="70"/>
      <c r="N81" s="70"/>
      <c r="O81" s="70"/>
      <c r="P81" s="70"/>
      <c r="Q81" s="70"/>
      <c r="R81" s="70"/>
      <c r="S81" s="84"/>
      <c r="T81" s="70"/>
      <c r="U81" s="70"/>
    </row>
    <row r="82" spans="1:21" ht="15.75" customHeight="1" x14ac:dyDescent="0.35">
      <c r="A82" s="46" t="e">
        <f>#VALUE!</f>
        <v>#VALUE!</v>
      </c>
      <c r="B82" s="78" t="str">
        <f t="shared" si="1"/>
        <v/>
      </c>
      <c r="C82" s="77"/>
      <c r="D82" s="74"/>
      <c r="E82" s="74"/>
      <c r="F82" s="75"/>
      <c r="G82" s="67"/>
      <c r="H82" s="82"/>
      <c r="I82" s="75"/>
      <c r="J82" s="75"/>
      <c r="K82" s="75"/>
      <c r="L82" s="69"/>
      <c r="M82" s="70"/>
      <c r="N82" s="70"/>
      <c r="O82" s="70"/>
      <c r="P82" s="70"/>
      <c r="Q82" s="70"/>
      <c r="R82" s="70"/>
      <c r="S82" s="84"/>
      <c r="T82" s="70"/>
      <c r="U82" s="70"/>
    </row>
    <row r="83" spans="1:21" ht="15.75" customHeight="1" x14ac:dyDescent="0.35">
      <c r="A83" s="46" t="e">
        <f>#VALUE!</f>
        <v>#VALUE!</v>
      </c>
      <c r="B83" s="78" t="str">
        <f t="shared" si="1"/>
        <v/>
      </c>
      <c r="C83" s="77"/>
      <c r="D83" s="74"/>
      <c r="E83" s="74"/>
      <c r="F83" s="75"/>
      <c r="G83" s="67"/>
      <c r="H83" s="82"/>
      <c r="I83" s="75"/>
      <c r="J83" s="75"/>
      <c r="K83" s="75"/>
      <c r="L83" s="69"/>
      <c r="M83" s="70"/>
      <c r="N83" s="70"/>
      <c r="O83" s="70"/>
      <c r="P83" s="70"/>
      <c r="Q83" s="70"/>
      <c r="R83" s="70"/>
      <c r="S83" s="84"/>
      <c r="T83" s="70"/>
      <c r="U83" s="70"/>
    </row>
    <row r="84" spans="1:21" ht="15.75" customHeight="1" x14ac:dyDescent="0.35">
      <c r="A84" s="46" t="e">
        <f>#VALUE!</f>
        <v>#VALUE!</v>
      </c>
      <c r="B84" s="78" t="str">
        <f t="shared" si="1"/>
        <v/>
      </c>
      <c r="C84" s="77"/>
      <c r="D84" s="74"/>
      <c r="E84" s="74"/>
      <c r="F84" s="75"/>
      <c r="G84" s="67"/>
      <c r="H84" s="82"/>
      <c r="I84" s="75"/>
      <c r="J84" s="75"/>
      <c r="K84" s="75"/>
      <c r="L84" s="69"/>
      <c r="M84" s="70"/>
      <c r="N84" s="70"/>
      <c r="O84" s="70"/>
      <c r="P84" s="70"/>
      <c r="Q84" s="70"/>
      <c r="R84" s="70"/>
      <c r="S84" s="84"/>
      <c r="T84" s="70"/>
      <c r="U84" s="70"/>
    </row>
    <row r="85" spans="1:21" ht="15.75" customHeight="1" x14ac:dyDescent="0.35">
      <c r="A85" s="46" t="e">
        <f>#VALUE!</f>
        <v>#VALUE!</v>
      </c>
      <c r="B85" s="78" t="str">
        <f t="shared" si="1"/>
        <v/>
      </c>
      <c r="C85" s="77"/>
      <c r="D85" s="74"/>
      <c r="E85" s="74"/>
      <c r="F85" s="75"/>
      <c r="G85" s="67"/>
      <c r="H85" s="82"/>
      <c r="I85" s="75"/>
      <c r="J85" s="75"/>
      <c r="K85" s="75"/>
      <c r="L85" s="69"/>
      <c r="M85" s="70"/>
      <c r="N85" s="70"/>
      <c r="O85" s="70"/>
      <c r="P85" s="70"/>
      <c r="Q85" s="70"/>
      <c r="R85" s="70"/>
      <c r="S85" s="84"/>
      <c r="T85" s="70"/>
      <c r="U85" s="70"/>
    </row>
    <row r="86" spans="1:21" ht="15.75" customHeight="1" x14ac:dyDescent="0.35">
      <c r="A86" s="46" t="e">
        <f>#VALUE!</f>
        <v>#VALUE!</v>
      </c>
      <c r="B86" s="78" t="str">
        <f t="shared" si="1"/>
        <v/>
      </c>
      <c r="C86" s="77"/>
      <c r="D86" s="74"/>
      <c r="E86" s="74"/>
      <c r="F86" s="75"/>
      <c r="G86" s="67"/>
      <c r="H86" s="82"/>
      <c r="I86" s="75"/>
      <c r="J86" s="75"/>
      <c r="K86" s="75"/>
      <c r="L86" s="69"/>
      <c r="M86" s="70"/>
      <c r="N86" s="70"/>
      <c r="O86" s="70"/>
      <c r="P86" s="70"/>
      <c r="Q86" s="70"/>
      <c r="R86" s="70"/>
      <c r="S86" s="84"/>
      <c r="T86" s="70"/>
      <c r="U86" s="70"/>
    </row>
    <row r="87" spans="1:21" ht="15.75" customHeight="1" x14ac:dyDescent="0.35">
      <c r="A87" s="46" t="e">
        <f>#VALUE!</f>
        <v>#VALUE!</v>
      </c>
      <c r="B87" s="78" t="str">
        <f t="shared" si="1"/>
        <v/>
      </c>
      <c r="C87" s="77"/>
      <c r="D87" s="74"/>
      <c r="E87" s="74"/>
      <c r="F87" s="75"/>
      <c r="G87" s="67"/>
      <c r="H87" s="82"/>
      <c r="I87" s="75"/>
      <c r="J87" s="75"/>
      <c r="K87" s="75"/>
      <c r="L87" s="69"/>
      <c r="M87" s="70"/>
      <c r="N87" s="70"/>
      <c r="O87" s="70"/>
      <c r="P87" s="70"/>
      <c r="Q87" s="70"/>
      <c r="R87" s="70"/>
      <c r="S87" s="84"/>
      <c r="T87" s="70"/>
      <c r="U87" s="70"/>
    </row>
    <row r="88" spans="1:21" ht="15.75" customHeight="1" x14ac:dyDescent="0.35">
      <c r="A88" s="46" t="e">
        <f>#VALUE!</f>
        <v>#VALUE!</v>
      </c>
      <c r="B88" s="78" t="str">
        <f t="shared" si="1"/>
        <v/>
      </c>
      <c r="C88" s="77"/>
      <c r="D88" s="74"/>
      <c r="E88" s="74"/>
      <c r="F88" s="75"/>
      <c r="G88" s="67"/>
      <c r="H88" s="82"/>
      <c r="I88" s="75"/>
      <c r="J88" s="75"/>
      <c r="K88" s="75"/>
      <c r="L88" s="69"/>
      <c r="M88" s="70"/>
      <c r="N88" s="70"/>
      <c r="O88" s="70"/>
      <c r="P88" s="70"/>
      <c r="Q88" s="70"/>
      <c r="R88" s="70"/>
      <c r="S88" s="84"/>
      <c r="T88" s="70"/>
      <c r="U88" s="70"/>
    </row>
    <row r="89" spans="1:21" ht="15.75" customHeight="1" x14ac:dyDescent="0.35">
      <c r="A89" s="46" t="e">
        <f>#VALUE!</f>
        <v>#VALUE!</v>
      </c>
      <c r="B89" s="78" t="str">
        <f t="shared" si="1"/>
        <v/>
      </c>
      <c r="C89" s="77"/>
      <c r="D89" s="74"/>
      <c r="E89" s="74"/>
      <c r="F89" s="75"/>
      <c r="G89" s="67"/>
      <c r="H89" s="82"/>
      <c r="I89" s="75"/>
      <c r="J89" s="75"/>
      <c r="K89" s="75"/>
      <c r="L89" s="69"/>
      <c r="M89" s="70"/>
      <c r="N89" s="70"/>
      <c r="O89" s="70"/>
      <c r="P89" s="70"/>
      <c r="Q89" s="70"/>
      <c r="R89" s="70"/>
      <c r="S89" s="84"/>
      <c r="T89" s="70"/>
      <c r="U89" s="70"/>
    </row>
    <row r="90" spans="1:21" ht="15.75" customHeight="1" x14ac:dyDescent="0.35">
      <c r="A90" s="46" t="e">
        <f>#VALUE!</f>
        <v>#VALUE!</v>
      </c>
      <c r="B90" s="78" t="str">
        <f t="shared" si="1"/>
        <v/>
      </c>
      <c r="C90" s="77"/>
      <c r="D90" s="74"/>
      <c r="E90" s="74"/>
      <c r="F90" s="75"/>
      <c r="G90" s="67"/>
      <c r="H90" s="82"/>
      <c r="I90" s="75"/>
      <c r="J90" s="75"/>
      <c r="K90" s="75"/>
      <c r="L90" s="69"/>
      <c r="M90" s="70"/>
      <c r="N90" s="70"/>
      <c r="O90" s="70"/>
      <c r="P90" s="70"/>
      <c r="Q90" s="70"/>
      <c r="R90" s="70"/>
      <c r="S90" s="84"/>
      <c r="T90" s="70"/>
      <c r="U90" s="70"/>
    </row>
    <row r="91" spans="1:21" ht="15.75" customHeight="1" x14ac:dyDescent="0.35">
      <c r="A91" s="46" t="e">
        <f>#VALUE!</f>
        <v>#VALUE!</v>
      </c>
      <c r="B91" s="78" t="str">
        <f t="shared" si="1"/>
        <v/>
      </c>
      <c r="C91" s="77"/>
      <c r="D91" s="74"/>
      <c r="E91" s="74"/>
      <c r="F91" s="75"/>
      <c r="G91" s="67"/>
      <c r="H91" s="82"/>
      <c r="I91" s="75"/>
      <c r="J91" s="75"/>
      <c r="K91" s="75"/>
      <c r="L91" s="69"/>
      <c r="M91" s="70"/>
      <c r="N91" s="70"/>
      <c r="O91" s="70"/>
      <c r="P91" s="70"/>
      <c r="Q91" s="70"/>
      <c r="R91" s="70"/>
      <c r="S91" s="84"/>
      <c r="T91" s="70"/>
      <c r="U91" s="70"/>
    </row>
    <row r="92" spans="1:21" ht="15.75" customHeight="1" x14ac:dyDescent="0.35">
      <c r="A92" s="46" t="e">
        <f>#VALUE!</f>
        <v>#VALUE!</v>
      </c>
      <c r="B92" s="78" t="str">
        <f t="shared" si="1"/>
        <v/>
      </c>
      <c r="C92" s="77"/>
      <c r="D92" s="74"/>
      <c r="E92" s="74"/>
      <c r="F92" s="75"/>
      <c r="G92" s="67"/>
      <c r="H92" s="82"/>
      <c r="I92" s="75"/>
      <c r="J92" s="75"/>
      <c r="K92" s="75"/>
      <c r="L92" s="69"/>
      <c r="M92" s="70"/>
      <c r="N92" s="70"/>
      <c r="O92" s="70"/>
      <c r="P92" s="70"/>
      <c r="Q92" s="70"/>
      <c r="R92" s="70"/>
      <c r="S92" s="84"/>
      <c r="T92" s="70"/>
      <c r="U92" s="70"/>
    </row>
    <row r="93" spans="1:21" ht="15.75" customHeight="1" x14ac:dyDescent="0.35">
      <c r="A93" s="46" t="e">
        <f>#VALUE!</f>
        <v>#VALUE!</v>
      </c>
      <c r="B93" s="78" t="str">
        <f t="shared" si="1"/>
        <v/>
      </c>
      <c r="C93" s="77"/>
      <c r="D93" s="74"/>
      <c r="E93" s="74"/>
      <c r="F93" s="75"/>
      <c r="G93" s="67"/>
      <c r="H93" s="82"/>
      <c r="I93" s="75"/>
      <c r="J93" s="75"/>
      <c r="K93" s="75"/>
      <c r="L93" s="69"/>
      <c r="M93" s="70"/>
      <c r="N93" s="70"/>
      <c r="O93" s="70"/>
      <c r="P93" s="70"/>
      <c r="Q93" s="70"/>
      <c r="R93" s="70"/>
      <c r="S93" s="84"/>
      <c r="T93" s="70"/>
      <c r="U93" s="70"/>
    </row>
    <row r="94" spans="1:21" ht="15.75" customHeight="1" x14ac:dyDescent="0.35">
      <c r="A94" s="46" t="e">
        <f>#VALUE!</f>
        <v>#VALUE!</v>
      </c>
      <c r="B94" s="78" t="str">
        <f t="shared" si="1"/>
        <v/>
      </c>
      <c r="C94" s="77"/>
      <c r="D94" s="74"/>
      <c r="E94" s="74"/>
      <c r="F94" s="75"/>
      <c r="G94" s="67"/>
      <c r="H94" s="82"/>
      <c r="I94" s="75"/>
      <c r="J94" s="75"/>
      <c r="K94" s="75"/>
      <c r="L94" s="69"/>
      <c r="M94" s="70"/>
      <c r="N94" s="70"/>
      <c r="O94" s="70"/>
      <c r="P94" s="70"/>
      <c r="Q94" s="70"/>
      <c r="R94" s="70"/>
      <c r="S94" s="84"/>
      <c r="T94" s="70"/>
      <c r="U94" s="70"/>
    </row>
    <row r="95" spans="1:21" ht="15.75" customHeight="1" x14ac:dyDescent="0.35">
      <c r="A95" s="46" t="e">
        <f>#VALUE!</f>
        <v>#VALUE!</v>
      </c>
      <c r="B95" s="78" t="str">
        <f t="shared" si="1"/>
        <v/>
      </c>
      <c r="C95" s="77"/>
      <c r="D95" s="74"/>
      <c r="E95" s="74"/>
      <c r="F95" s="75"/>
      <c r="G95" s="67"/>
      <c r="H95" s="82"/>
      <c r="I95" s="75"/>
      <c r="J95" s="75"/>
      <c r="K95" s="75"/>
      <c r="L95" s="69"/>
      <c r="M95" s="70"/>
      <c r="N95" s="70"/>
      <c r="O95" s="70"/>
      <c r="P95" s="70"/>
      <c r="Q95" s="70"/>
      <c r="R95" s="70"/>
      <c r="S95" s="84"/>
      <c r="T95" s="70"/>
      <c r="U95" s="70"/>
    </row>
    <row r="96" spans="1:21" ht="15.75" customHeight="1" x14ac:dyDescent="0.35">
      <c r="A96" s="46" t="e">
        <f>#VALUE!</f>
        <v>#VALUE!</v>
      </c>
      <c r="B96" s="78" t="str">
        <f t="shared" si="1"/>
        <v/>
      </c>
      <c r="C96" s="77"/>
      <c r="D96" s="74"/>
      <c r="E96" s="74"/>
      <c r="F96" s="75"/>
      <c r="G96" s="67"/>
      <c r="H96" s="82"/>
      <c r="I96" s="75"/>
      <c r="J96" s="75"/>
      <c r="K96" s="75"/>
      <c r="L96" s="69"/>
      <c r="M96" s="70"/>
      <c r="N96" s="70"/>
      <c r="O96" s="70"/>
      <c r="P96" s="70"/>
      <c r="Q96" s="70"/>
      <c r="R96" s="70"/>
      <c r="S96" s="84"/>
      <c r="T96" s="70"/>
      <c r="U96" s="70"/>
    </row>
    <row r="97" spans="1:21" ht="15.75" customHeight="1" x14ac:dyDescent="0.35">
      <c r="A97" s="46" t="e">
        <f>#VALUE!</f>
        <v>#VALUE!</v>
      </c>
      <c r="B97" s="78" t="str">
        <f t="shared" si="1"/>
        <v/>
      </c>
      <c r="C97" s="77"/>
      <c r="D97" s="74"/>
      <c r="E97" s="74"/>
      <c r="F97" s="75"/>
      <c r="G97" s="67"/>
      <c r="H97" s="82"/>
      <c r="I97" s="75"/>
      <c r="J97" s="75"/>
      <c r="K97" s="75"/>
      <c r="L97" s="69"/>
      <c r="M97" s="70"/>
      <c r="N97" s="70"/>
      <c r="O97" s="70"/>
      <c r="P97" s="70"/>
      <c r="Q97" s="70"/>
      <c r="R97" s="70"/>
      <c r="S97" s="84"/>
      <c r="T97" s="70"/>
      <c r="U97" s="70"/>
    </row>
    <row r="98" spans="1:21" ht="15.75" customHeight="1" x14ac:dyDescent="0.35">
      <c r="A98" s="46" t="e">
        <f>#VALUE!</f>
        <v>#VALUE!</v>
      </c>
      <c r="B98" s="78" t="str">
        <f t="shared" si="1"/>
        <v/>
      </c>
      <c r="C98" s="77"/>
      <c r="D98" s="74"/>
      <c r="E98" s="74"/>
      <c r="F98" s="75"/>
      <c r="G98" s="67"/>
      <c r="H98" s="82"/>
      <c r="I98" s="75"/>
      <c r="J98" s="75"/>
      <c r="K98" s="75"/>
      <c r="L98" s="69"/>
      <c r="M98" s="70"/>
      <c r="N98" s="70"/>
      <c r="O98" s="70"/>
      <c r="P98" s="70"/>
      <c r="Q98" s="70"/>
      <c r="R98" s="70"/>
      <c r="S98" s="84"/>
      <c r="T98" s="70"/>
      <c r="U98" s="70"/>
    </row>
    <row r="99" spans="1:21" ht="15.75" customHeight="1" x14ac:dyDescent="0.35">
      <c r="A99" s="46" t="e">
        <f>#VALUE!</f>
        <v>#VALUE!</v>
      </c>
      <c r="B99" s="78" t="str">
        <f t="shared" si="1"/>
        <v/>
      </c>
      <c r="C99" s="77"/>
      <c r="D99" s="74"/>
      <c r="E99" s="74"/>
      <c r="F99" s="75"/>
      <c r="G99" s="67"/>
      <c r="H99" s="82"/>
      <c r="I99" s="75"/>
      <c r="J99" s="75"/>
      <c r="K99" s="75"/>
      <c r="L99" s="69"/>
      <c r="M99" s="70"/>
      <c r="N99" s="70"/>
      <c r="O99" s="70"/>
      <c r="P99" s="70"/>
      <c r="Q99" s="70"/>
      <c r="R99" s="70"/>
      <c r="S99" s="84"/>
      <c r="T99" s="70"/>
      <c r="U99" s="70"/>
    </row>
    <row r="100" spans="1:21" ht="15.75" customHeight="1" x14ac:dyDescent="0.35">
      <c r="A100" s="46" t="e">
        <f>#VALUE!</f>
        <v>#VALUE!</v>
      </c>
      <c r="B100" s="78" t="str">
        <f t="shared" si="1"/>
        <v/>
      </c>
      <c r="C100" s="77"/>
      <c r="D100" s="74"/>
      <c r="E100" s="74"/>
      <c r="F100" s="75"/>
      <c r="G100" s="67"/>
      <c r="H100" s="82"/>
      <c r="I100" s="75"/>
      <c r="J100" s="75"/>
      <c r="K100" s="75"/>
      <c r="L100" s="69"/>
      <c r="M100" s="70"/>
      <c r="N100" s="70"/>
      <c r="O100" s="70"/>
      <c r="P100" s="70"/>
      <c r="Q100" s="70"/>
      <c r="R100" s="70"/>
      <c r="S100" s="84"/>
      <c r="T100" s="70"/>
      <c r="U100" s="70"/>
    </row>
    <row r="101" spans="1:21" ht="15.75" customHeight="1" x14ac:dyDescent="0.35">
      <c r="A101" s="46" t="e">
        <f>#VALUE!</f>
        <v>#VALUE!</v>
      </c>
      <c r="B101" s="78" t="str">
        <f t="shared" si="1"/>
        <v/>
      </c>
      <c r="C101" s="77"/>
      <c r="D101" s="74"/>
      <c r="E101" s="74"/>
      <c r="F101" s="75"/>
      <c r="G101" s="67"/>
      <c r="H101" s="82"/>
      <c r="I101" s="75"/>
      <c r="J101" s="75"/>
      <c r="K101" s="75"/>
      <c r="L101" s="69"/>
      <c r="M101" s="70"/>
      <c r="N101" s="70"/>
      <c r="O101" s="70"/>
      <c r="P101" s="70"/>
      <c r="Q101" s="70"/>
      <c r="R101" s="70"/>
      <c r="S101" s="84"/>
      <c r="T101" s="70"/>
      <c r="U101" s="70"/>
    </row>
    <row r="102" spans="1:21" ht="15.75" customHeight="1" x14ac:dyDescent="0.35">
      <c r="A102" s="46" t="e">
        <f>#VALUE!</f>
        <v>#VALUE!</v>
      </c>
      <c r="B102" s="78" t="str">
        <f t="shared" si="1"/>
        <v/>
      </c>
      <c r="C102" s="77"/>
      <c r="D102" s="74"/>
      <c r="E102" s="74"/>
      <c r="F102" s="75"/>
      <c r="G102" s="67"/>
      <c r="H102" s="82"/>
      <c r="I102" s="75"/>
      <c r="J102" s="75"/>
      <c r="K102" s="75"/>
      <c r="L102" s="69"/>
      <c r="M102" s="70"/>
      <c r="N102" s="70"/>
      <c r="O102" s="70"/>
      <c r="P102" s="70"/>
      <c r="Q102" s="70"/>
      <c r="R102" s="70"/>
      <c r="S102" s="84"/>
      <c r="T102" s="70"/>
      <c r="U102" s="70"/>
    </row>
    <row r="103" spans="1:21" ht="15.75" customHeight="1" x14ac:dyDescent="0.35">
      <c r="A103" s="46" t="e">
        <f>#VALUE!</f>
        <v>#VALUE!</v>
      </c>
      <c r="B103" s="78" t="str">
        <f t="shared" si="1"/>
        <v/>
      </c>
      <c r="C103" s="77"/>
      <c r="D103" s="74"/>
      <c r="E103" s="74"/>
      <c r="F103" s="75"/>
      <c r="G103" s="67"/>
      <c r="H103" s="82"/>
      <c r="I103" s="75"/>
      <c r="J103" s="75"/>
      <c r="K103" s="75"/>
      <c r="L103" s="69"/>
      <c r="M103" s="70"/>
      <c r="N103" s="70"/>
      <c r="O103" s="70"/>
      <c r="P103" s="70"/>
      <c r="Q103" s="70"/>
      <c r="R103" s="70"/>
      <c r="S103" s="84"/>
      <c r="T103" s="70"/>
      <c r="U103" s="70"/>
    </row>
    <row r="104" spans="1:21" ht="15.75" customHeight="1" x14ac:dyDescent="0.35">
      <c r="A104" s="46" t="e">
        <f>#VALUE!</f>
        <v>#VALUE!</v>
      </c>
      <c r="B104" s="78" t="str">
        <f t="shared" si="1"/>
        <v/>
      </c>
      <c r="C104" s="77"/>
      <c r="D104" s="74"/>
      <c r="E104" s="74"/>
      <c r="F104" s="75"/>
      <c r="G104" s="67"/>
      <c r="H104" s="82"/>
      <c r="I104" s="75"/>
      <c r="J104" s="75"/>
      <c r="K104" s="75"/>
      <c r="L104" s="69"/>
      <c r="M104" s="70"/>
      <c r="N104" s="70"/>
      <c r="O104" s="70"/>
      <c r="P104" s="70"/>
      <c r="Q104" s="70"/>
      <c r="R104" s="70"/>
      <c r="S104" s="84"/>
      <c r="T104" s="70"/>
      <c r="U104" s="70"/>
    </row>
    <row r="105" spans="1:21" ht="15.75" customHeight="1" x14ac:dyDescent="0.35">
      <c r="A105" s="46" t="e">
        <f>#VALUE!</f>
        <v>#VALUE!</v>
      </c>
      <c r="B105" s="78" t="str">
        <f t="shared" si="1"/>
        <v/>
      </c>
      <c r="C105" s="77"/>
      <c r="D105" s="74"/>
      <c r="E105" s="74"/>
      <c r="F105" s="75"/>
      <c r="G105" s="67"/>
      <c r="H105" s="82"/>
      <c r="I105" s="75"/>
      <c r="J105" s="75"/>
      <c r="K105" s="75"/>
      <c r="L105" s="69"/>
      <c r="M105" s="70"/>
      <c r="N105" s="70"/>
      <c r="O105" s="70"/>
      <c r="P105" s="70"/>
      <c r="Q105" s="70"/>
      <c r="R105" s="70"/>
      <c r="S105" s="84"/>
      <c r="T105" s="70"/>
      <c r="U105" s="70"/>
    </row>
    <row r="106" spans="1:21" ht="15.75" customHeight="1" x14ac:dyDescent="0.35">
      <c r="A106" s="46" t="e">
        <f>#VALUE!</f>
        <v>#VALUE!</v>
      </c>
      <c r="B106" s="78" t="str">
        <f t="shared" si="1"/>
        <v/>
      </c>
      <c r="C106" s="77"/>
      <c r="D106" s="74"/>
      <c r="E106" s="74"/>
      <c r="F106" s="75"/>
      <c r="G106" s="67"/>
      <c r="H106" s="82"/>
      <c r="I106" s="75"/>
      <c r="J106" s="75"/>
      <c r="K106" s="75"/>
      <c r="L106" s="69"/>
      <c r="M106" s="70"/>
      <c r="N106" s="70"/>
      <c r="O106" s="70"/>
      <c r="P106" s="70"/>
      <c r="Q106" s="70"/>
      <c r="R106" s="70"/>
      <c r="S106" s="84"/>
      <c r="T106" s="70"/>
      <c r="U106" s="70"/>
    </row>
    <row r="107" spans="1:21" ht="15.75" customHeight="1" x14ac:dyDescent="0.35">
      <c r="A107" s="46" t="e">
        <f>#VALUE!</f>
        <v>#VALUE!</v>
      </c>
      <c r="B107" s="78" t="str">
        <f t="shared" si="1"/>
        <v/>
      </c>
      <c r="C107" s="77"/>
      <c r="D107" s="74"/>
      <c r="E107" s="74"/>
      <c r="F107" s="75"/>
      <c r="G107" s="67"/>
      <c r="H107" s="82"/>
      <c r="I107" s="75"/>
      <c r="J107" s="75"/>
      <c r="K107" s="75"/>
      <c r="L107" s="69"/>
      <c r="M107" s="70"/>
      <c r="N107" s="70"/>
      <c r="O107" s="70"/>
      <c r="P107" s="70"/>
      <c r="Q107" s="70"/>
      <c r="R107" s="70"/>
      <c r="S107" s="84"/>
      <c r="T107" s="70"/>
      <c r="U107" s="70"/>
    </row>
    <row r="108" spans="1:21" ht="15.75" customHeight="1" x14ac:dyDescent="0.35">
      <c r="A108" s="46" t="e">
        <f>#VALUE!</f>
        <v>#VALUE!</v>
      </c>
      <c r="B108" s="78" t="str">
        <f t="shared" si="1"/>
        <v/>
      </c>
      <c r="C108" s="77"/>
      <c r="D108" s="74"/>
      <c r="E108" s="74"/>
      <c r="F108" s="75"/>
      <c r="G108" s="67"/>
      <c r="H108" s="82"/>
      <c r="I108" s="75"/>
      <c r="J108" s="75"/>
      <c r="K108" s="75"/>
      <c r="L108" s="69"/>
      <c r="M108" s="70"/>
      <c r="N108" s="70"/>
      <c r="O108" s="70"/>
      <c r="P108" s="70"/>
      <c r="Q108" s="70"/>
      <c r="R108" s="70"/>
      <c r="S108" s="84"/>
      <c r="T108" s="70"/>
      <c r="U108" s="70"/>
    </row>
    <row r="109" spans="1:21" ht="15.75" customHeight="1" x14ac:dyDescent="0.35">
      <c r="A109" s="46" t="e">
        <f>#VALUE!</f>
        <v>#VALUE!</v>
      </c>
      <c r="B109" s="78" t="str">
        <f t="shared" si="1"/>
        <v/>
      </c>
      <c r="C109" s="77"/>
      <c r="D109" s="74"/>
      <c r="E109" s="74"/>
      <c r="F109" s="75"/>
      <c r="G109" s="67"/>
      <c r="H109" s="82"/>
      <c r="I109" s="75"/>
      <c r="J109" s="75"/>
      <c r="K109" s="75"/>
      <c r="L109" s="69"/>
      <c r="M109" s="70"/>
      <c r="N109" s="70"/>
      <c r="O109" s="70"/>
      <c r="P109" s="70"/>
      <c r="Q109" s="70"/>
      <c r="R109" s="70"/>
      <c r="S109" s="84"/>
      <c r="T109" s="70"/>
      <c r="U109" s="70"/>
    </row>
    <row r="110" spans="1:21" ht="15.75" customHeight="1" x14ac:dyDescent="0.35">
      <c r="A110" s="46" t="e">
        <f>#VALUE!</f>
        <v>#VALUE!</v>
      </c>
      <c r="B110" s="78" t="str">
        <f t="shared" si="1"/>
        <v/>
      </c>
      <c r="C110" s="77"/>
      <c r="D110" s="74"/>
      <c r="E110" s="74"/>
      <c r="F110" s="75"/>
      <c r="G110" s="67"/>
      <c r="H110" s="82"/>
      <c r="I110" s="75"/>
      <c r="J110" s="75"/>
      <c r="K110" s="75"/>
      <c r="L110" s="69"/>
      <c r="M110" s="70"/>
      <c r="N110" s="70"/>
      <c r="O110" s="70"/>
      <c r="P110" s="70"/>
      <c r="Q110" s="70"/>
      <c r="R110" s="70"/>
      <c r="S110" s="84"/>
      <c r="T110" s="70"/>
      <c r="U110" s="70"/>
    </row>
    <row r="111" spans="1:21" ht="15.75" customHeight="1" x14ac:dyDescent="0.35">
      <c r="A111" s="46" t="e">
        <f>#VALUE!</f>
        <v>#VALUE!</v>
      </c>
      <c r="B111" s="78" t="str">
        <f t="shared" si="1"/>
        <v/>
      </c>
      <c r="C111" s="77"/>
      <c r="D111" s="74"/>
      <c r="E111" s="74"/>
      <c r="F111" s="75"/>
      <c r="G111" s="67"/>
      <c r="H111" s="82"/>
      <c r="I111" s="75"/>
      <c r="J111" s="75"/>
      <c r="K111" s="75"/>
      <c r="L111" s="69"/>
      <c r="M111" s="70"/>
      <c r="N111" s="70"/>
      <c r="O111" s="70"/>
      <c r="P111" s="70"/>
      <c r="Q111" s="70"/>
      <c r="R111" s="70"/>
      <c r="S111" s="84"/>
      <c r="T111" s="70"/>
      <c r="U111" s="70"/>
    </row>
    <row r="112" spans="1:21" ht="15.75" customHeight="1" x14ac:dyDescent="0.35">
      <c r="A112" s="46" t="e">
        <f>#VALUE!</f>
        <v>#VALUE!</v>
      </c>
      <c r="B112" s="78" t="str">
        <f t="shared" si="1"/>
        <v/>
      </c>
      <c r="C112" s="77"/>
      <c r="D112" s="74"/>
      <c r="E112" s="74"/>
      <c r="F112" s="75"/>
      <c r="G112" s="67"/>
      <c r="H112" s="82"/>
      <c r="I112" s="75"/>
      <c r="J112" s="75"/>
      <c r="K112" s="75"/>
      <c r="L112" s="69"/>
      <c r="M112" s="70"/>
      <c r="N112" s="70"/>
      <c r="O112" s="70"/>
      <c r="P112" s="70"/>
      <c r="Q112" s="70"/>
      <c r="R112" s="70"/>
      <c r="S112" s="84"/>
      <c r="T112" s="70"/>
      <c r="U112" s="70"/>
    </row>
    <row r="113" spans="1:21" ht="15.75" customHeight="1" x14ac:dyDescent="0.35">
      <c r="A113" s="46" t="e">
        <f>#VALUE!</f>
        <v>#VALUE!</v>
      </c>
      <c r="B113" s="78" t="str">
        <f t="shared" si="1"/>
        <v/>
      </c>
      <c r="C113" s="77"/>
      <c r="D113" s="74"/>
      <c r="E113" s="74"/>
      <c r="F113" s="75"/>
      <c r="G113" s="67"/>
      <c r="H113" s="82"/>
      <c r="I113" s="75"/>
      <c r="J113" s="75"/>
      <c r="K113" s="75"/>
      <c r="L113" s="69"/>
      <c r="M113" s="70"/>
      <c r="N113" s="70"/>
      <c r="O113" s="70"/>
      <c r="P113" s="70"/>
      <c r="Q113" s="70"/>
      <c r="R113" s="70"/>
      <c r="S113" s="84"/>
      <c r="T113" s="70"/>
      <c r="U113" s="70"/>
    </row>
    <row r="114" spans="1:21" ht="15.75" customHeight="1" x14ac:dyDescent="0.35">
      <c r="A114" s="46" t="e">
        <f>#VALUE!</f>
        <v>#VALUE!</v>
      </c>
      <c r="B114" s="78" t="str">
        <f t="shared" si="1"/>
        <v/>
      </c>
      <c r="C114" s="77"/>
      <c r="D114" s="74"/>
      <c r="E114" s="74"/>
      <c r="F114" s="75"/>
      <c r="G114" s="67"/>
      <c r="H114" s="82"/>
      <c r="I114" s="75"/>
      <c r="J114" s="75"/>
      <c r="K114" s="75"/>
      <c r="L114" s="69"/>
      <c r="M114" s="70"/>
      <c r="N114" s="70"/>
      <c r="O114" s="70"/>
      <c r="P114" s="70"/>
      <c r="Q114" s="70"/>
      <c r="R114" s="70"/>
      <c r="S114" s="84"/>
      <c r="T114" s="70"/>
      <c r="U114" s="70"/>
    </row>
    <row r="115" spans="1:21" ht="15.75" customHeight="1" x14ac:dyDescent="0.35">
      <c r="A115" s="46" t="e">
        <f>#VALUE!</f>
        <v>#VALUE!</v>
      </c>
      <c r="B115" s="78" t="str">
        <f t="shared" si="1"/>
        <v/>
      </c>
      <c r="C115" s="77"/>
      <c r="D115" s="74"/>
      <c r="E115" s="74"/>
      <c r="F115" s="75"/>
      <c r="G115" s="67"/>
      <c r="H115" s="82"/>
      <c r="I115" s="75"/>
      <c r="J115" s="75"/>
      <c r="K115" s="75"/>
      <c r="L115" s="69"/>
      <c r="M115" s="70"/>
      <c r="N115" s="70"/>
      <c r="O115" s="70"/>
      <c r="P115" s="70"/>
      <c r="Q115" s="70"/>
      <c r="R115" s="70"/>
      <c r="S115" s="84"/>
      <c r="T115" s="70"/>
      <c r="U115" s="70"/>
    </row>
    <row r="116" spans="1:21" ht="15.75" customHeight="1" x14ac:dyDescent="0.35">
      <c r="A116" s="46" t="e">
        <f>#VALUE!</f>
        <v>#VALUE!</v>
      </c>
      <c r="B116" s="78" t="str">
        <f t="shared" si="1"/>
        <v/>
      </c>
      <c r="C116" s="77"/>
      <c r="D116" s="74"/>
      <c r="E116" s="74"/>
      <c r="F116" s="75"/>
      <c r="G116" s="67"/>
      <c r="H116" s="82"/>
      <c r="I116" s="75"/>
      <c r="J116" s="75"/>
      <c r="K116" s="75"/>
      <c r="L116" s="69"/>
      <c r="M116" s="70"/>
      <c r="N116" s="70"/>
      <c r="O116" s="70"/>
      <c r="P116" s="70"/>
      <c r="Q116" s="70"/>
      <c r="R116" s="70"/>
      <c r="S116" s="84"/>
      <c r="T116" s="70"/>
      <c r="U116" s="70"/>
    </row>
    <row r="117" spans="1:21" ht="15.75" customHeight="1" x14ac:dyDescent="0.35">
      <c r="A117" s="46" t="e">
        <f>#VALUE!</f>
        <v>#VALUE!</v>
      </c>
      <c r="B117" s="78" t="str">
        <f t="shared" si="1"/>
        <v/>
      </c>
      <c r="C117" s="77"/>
      <c r="D117" s="74"/>
      <c r="E117" s="74"/>
      <c r="F117" s="75"/>
      <c r="G117" s="67"/>
      <c r="H117" s="82"/>
      <c r="I117" s="75"/>
      <c r="J117" s="75"/>
      <c r="K117" s="75"/>
      <c r="L117" s="69"/>
      <c r="M117" s="70"/>
      <c r="N117" s="70"/>
      <c r="O117" s="70"/>
      <c r="P117" s="70"/>
      <c r="Q117" s="70"/>
      <c r="R117" s="70"/>
      <c r="S117" s="84"/>
      <c r="T117" s="70"/>
      <c r="U117" s="70"/>
    </row>
    <row r="118" spans="1:21" ht="15.75" customHeight="1" x14ac:dyDescent="0.35">
      <c r="A118" s="46" t="e">
        <f>#VALUE!</f>
        <v>#VALUE!</v>
      </c>
      <c r="B118" s="78" t="str">
        <f t="shared" si="1"/>
        <v/>
      </c>
      <c r="C118" s="77"/>
      <c r="D118" s="74"/>
      <c r="E118" s="74"/>
      <c r="F118" s="75"/>
      <c r="G118" s="67"/>
      <c r="H118" s="82"/>
      <c r="I118" s="75"/>
      <c r="J118" s="75"/>
      <c r="K118" s="75"/>
      <c r="L118" s="69"/>
      <c r="M118" s="70"/>
      <c r="N118" s="70"/>
      <c r="O118" s="70"/>
      <c r="P118" s="70"/>
      <c r="Q118" s="70"/>
      <c r="R118" s="70"/>
      <c r="S118" s="84"/>
      <c r="T118" s="70"/>
      <c r="U118" s="70"/>
    </row>
    <row r="119" spans="1:21" ht="15.75" customHeight="1" x14ac:dyDescent="0.35">
      <c r="A119" s="46" t="e">
        <f>#VALUE!</f>
        <v>#VALUE!</v>
      </c>
      <c r="B119" s="78" t="str">
        <f t="shared" si="1"/>
        <v/>
      </c>
      <c r="C119" s="77"/>
      <c r="D119" s="74"/>
      <c r="E119" s="74"/>
      <c r="F119" s="75"/>
      <c r="G119" s="67"/>
      <c r="H119" s="82"/>
      <c r="I119" s="75"/>
      <c r="J119" s="75"/>
      <c r="K119" s="75"/>
      <c r="L119" s="69"/>
      <c r="M119" s="70"/>
      <c r="N119" s="70"/>
      <c r="O119" s="70"/>
      <c r="P119" s="70"/>
      <c r="Q119" s="70"/>
      <c r="R119" s="70"/>
      <c r="S119" s="84"/>
      <c r="T119" s="70"/>
      <c r="U119" s="70"/>
    </row>
    <row r="120" spans="1:21" ht="15.75" customHeight="1" x14ac:dyDescent="0.35">
      <c r="A120" s="46" t="e">
        <f>#VALUE!</f>
        <v>#VALUE!</v>
      </c>
      <c r="B120" s="78" t="str">
        <f t="shared" si="1"/>
        <v/>
      </c>
      <c r="C120" s="77"/>
      <c r="D120" s="74"/>
      <c r="E120" s="74"/>
      <c r="F120" s="75"/>
      <c r="G120" s="67"/>
      <c r="H120" s="82"/>
      <c r="I120" s="75"/>
      <c r="J120" s="75"/>
      <c r="K120" s="75"/>
      <c r="L120" s="69"/>
      <c r="M120" s="70"/>
      <c r="N120" s="70"/>
      <c r="O120" s="70"/>
      <c r="P120" s="70"/>
      <c r="Q120" s="70"/>
      <c r="R120" s="70"/>
      <c r="S120" s="84"/>
      <c r="T120" s="70"/>
      <c r="U120" s="70"/>
    </row>
    <row r="121" spans="1:21" ht="15.75" customHeight="1" x14ac:dyDescent="0.35">
      <c r="A121" s="46" t="e">
        <f>#VALUE!</f>
        <v>#VALUE!</v>
      </c>
      <c r="B121" s="78" t="str">
        <f t="shared" si="1"/>
        <v/>
      </c>
      <c r="C121" s="77"/>
      <c r="D121" s="74"/>
      <c r="E121" s="74"/>
      <c r="F121" s="75"/>
      <c r="G121" s="67"/>
      <c r="H121" s="82"/>
      <c r="I121" s="75"/>
      <c r="J121" s="75"/>
      <c r="K121" s="75"/>
      <c r="L121" s="69"/>
      <c r="M121" s="70"/>
      <c r="N121" s="70"/>
      <c r="O121" s="70"/>
      <c r="P121" s="70"/>
      <c r="Q121" s="70"/>
      <c r="R121" s="70"/>
      <c r="S121" s="84"/>
      <c r="T121" s="70"/>
      <c r="U121" s="70"/>
    </row>
    <row r="122" spans="1:21" ht="15.75" customHeight="1" x14ac:dyDescent="0.35">
      <c r="A122" s="46" t="e">
        <f>#VALUE!</f>
        <v>#VALUE!</v>
      </c>
      <c r="B122" s="78" t="str">
        <f t="shared" si="1"/>
        <v/>
      </c>
      <c r="C122" s="77"/>
      <c r="D122" s="74"/>
      <c r="E122" s="74"/>
      <c r="F122" s="75"/>
      <c r="G122" s="67"/>
      <c r="H122" s="82"/>
      <c r="I122" s="75"/>
      <c r="J122" s="75"/>
      <c r="K122" s="75"/>
      <c r="L122" s="69"/>
      <c r="M122" s="70"/>
      <c r="N122" s="70"/>
      <c r="O122" s="70"/>
      <c r="P122" s="70"/>
      <c r="Q122" s="70"/>
      <c r="R122" s="70"/>
      <c r="S122" s="84"/>
      <c r="T122" s="70"/>
      <c r="U122" s="70"/>
    </row>
    <row r="123" spans="1:21" ht="15.75" customHeight="1" x14ac:dyDescent="0.35">
      <c r="A123" s="46" t="e">
        <f>#VALUE!</f>
        <v>#VALUE!</v>
      </c>
      <c r="B123" s="78" t="str">
        <f t="shared" si="1"/>
        <v/>
      </c>
      <c r="C123" s="77"/>
      <c r="D123" s="74"/>
      <c r="E123" s="74"/>
      <c r="F123" s="75"/>
      <c r="G123" s="67"/>
      <c r="H123" s="82"/>
      <c r="I123" s="75"/>
      <c r="J123" s="75"/>
      <c r="K123" s="75"/>
      <c r="L123" s="69"/>
      <c r="M123" s="70"/>
      <c r="N123" s="70"/>
      <c r="O123" s="70"/>
      <c r="P123" s="70"/>
      <c r="Q123" s="70"/>
      <c r="R123" s="70"/>
      <c r="S123" s="84"/>
      <c r="T123" s="70"/>
      <c r="U123" s="70"/>
    </row>
    <row r="124" spans="1:21" ht="15.75" customHeight="1" x14ac:dyDescent="0.35">
      <c r="A124" s="46" t="e">
        <f>#VALUE!</f>
        <v>#VALUE!</v>
      </c>
      <c r="B124" s="78" t="str">
        <f t="shared" si="1"/>
        <v/>
      </c>
      <c r="C124" s="77"/>
      <c r="D124" s="74"/>
      <c r="E124" s="74"/>
      <c r="F124" s="75"/>
      <c r="G124" s="67"/>
      <c r="H124" s="82"/>
      <c r="I124" s="75"/>
      <c r="J124" s="75"/>
      <c r="K124" s="75"/>
      <c r="L124" s="69"/>
      <c r="M124" s="70"/>
      <c r="N124" s="70"/>
      <c r="O124" s="70"/>
      <c r="P124" s="70"/>
      <c r="Q124" s="70"/>
      <c r="R124" s="70"/>
      <c r="S124" s="84"/>
      <c r="T124" s="70"/>
      <c r="U124" s="70"/>
    </row>
    <row r="125" spans="1:21" ht="15.75" customHeight="1" x14ac:dyDescent="0.35">
      <c r="A125" s="46" t="e">
        <f>#VALUE!</f>
        <v>#VALUE!</v>
      </c>
      <c r="B125" s="78" t="str">
        <f t="shared" si="1"/>
        <v/>
      </c>
      <c r="C125" s="77"/>
      <c r="D125" s="74"/>
      <c r="E125" s="74"/>
      <c r="F125" s="75"/>
      <c r="G125" s="67"/>
      <c r="H125" s="82"/>
      <c r="I125" s="75"/>
      <c r="J125" s="75"/>
      <c r="K125" s="75"/>
      <c r="L125" s="69"/>
      <c r="M125" s="70"/>
      <c r="N125" s="70"/>
      <c r="O125" s="70"/>
      <c r="P125" s="70"/>
      <c r="Q125" s="70"/>
      <c r="R125" s="70"/>
      <c r="S125" s="84"/>
      <c r="T125" s="70"/>
      <c r="U125" s="70"/>
    </row>
    <row r="126" spans="1:21" ht="15.75" customHeight="1" x14ac:dyDescent="0.35">
      <c r="A126" s="46" t="e">
        <f>#VALUE!</f>
        <v>#VALUE!</v>
      </c>
      <c r="B126" s="78" t="str">
        <f t="shared" si="1"/>
        <v/>
      </c>
      <c r="C126" s="77"/>
      <c r="D126" s="74"/>
      <c r="E126" s="74"/>
      <c r="F126" s="75"/>
      <c r="G126" s="67"/>
      <c r="H126" s="82"/>
      <c r="I126" s="75"/>
      <c r="J126" s="75"/>
      <c r="K126" s="75"/>
      <c r="L126" s="69"/>
      <c r="M126" s="70"/>
      <c r="N126" s="70"/>
      <c r="O126" s="70"/>
      <c r="P126" s="70"/>
      <c r="Q126" s="70"/>
      <c r="R126" s="70"/>
      <c r="S126" s="84"/>
      <c r="T126" s="70"/>
      <c r="U126" s="70"/>
    </row>
    <row r="127" spans="1:21" ht="15.75" customHeight="1" x14ac:dyDescent="0.35">
      <c r="A127" s="46" t="e">
        <f>#VALUE!</f>
        <v>#VALUE!</v>
      </c>
      <c r="B127" s="78" t="str">
        <f t="shared" si="1"/>
        <v/>
      </c>
      <c r="C127" s="77"/>
      <c r="D127" s="74"/>
      <c r="E127" s="74"/>
      <c r="F127" s="75"/>
      <c r="G127" s="67"/>
      <c r="H127" s="82"/>
      <c r="I127" s="75"/>
      <c r="J127" s="75"/>
      <c r="K127" s="75"/>
      <c r="L127" s="69"/>
      <c r="M127" s="70"/>
      <c r="N127" s="70"/>
      <c r="O127" s="70"/>
      <c r="P127" s="70"/>
      <c r="Q127" s="70"/>
      <c r="R127" s="70"/>
      <c r="S127" s="84"/>
      <c r="T127" s="70"/>
      <c r="U127" s="70"/>
    </row>
    <row r="128" spans="1:21" ht="15.75" customHeight="1" x14ac:dyDescent="0.35">
      <c r="A128" s="46" t="e">
        <f>#VALUE!</f>
        <v>#VALUE!</v>
      </c>
      <c r="B128" s="78" t="str">
        <f t="shared" si="1"/>
        <v/>
      </c>
      <c r="C128" s="77"/>
      <c r="D128" s="74"/>
      <c r="E128" s="74"/>
      <c r="F128" s="75"/>
      <c r="G128" s="67"/>
      <c r="H128" s="82"/>
      <c r="I128" s="75"/>
      <c r="J128" s="75"/>
      <c r="K128" s="75"/>
      <c r="L128" s="69"/>
      <c r="M128" s="70"/>
      <c r="N128" s="70"/>
      <c r="O128" s="70"/>
      <c r="P128" s="70"/>
      <c r="Q128" s="70"/>
      <c r="R128" s="70"/>
      <c r="S128" s="84"/>
      <c r="T128" s="70"/>
      <c r="U128" s="70"/>
    </row>
    <row r="129" spans="1:21" ht="15.75" customHeight="1" x14ac:dyDescent="0.35">
      <c r="A129" s="46" t="e">
        <f>#VALUE!</f>
        <v>#VALUE!</v>
      </c>
      <c r="B129" s="78" t="str">
        <f t="shared" si="1"/>
        <v/>
      </c>
      <c r="C129" s="77"/>
      <c r="D129" s="74"/>
      <c r="E129" s="74"/>
      <c r="F129" s="75"/>
      <c r="G129" s="67"/>
      <c r="H129" s="82"/>
      <c r="I129" s="75"/>
      <c r="J129" s="75"/>
      <c r="K129" s="75"/>
      <c r="L129" s="69"/>
      <c r="M129" s="70"/>
      <c r="N129" s="70"/>
      <c r="O129" s="70"/>
      <c r="P129" s="70"/>
      <c r="Q129" s="70"/>
      <c r="R129" s="70"/>
      <c r="S129" s="84"/>
      <c r="T129" s="70"/>
      <c r="U129" s="70"/>
    </row>
    <row r="130" spans="1:21" ht="15.75" customHeight="1" x14ac:dyDescent="0.35">
      <c r="A130" s="46" t="e">
        <f>#VALUE!</f>
        <v>#VALUE!</v>
      </c>
      <c r="B130" s="78" t="str">
        <f t="shared" si="1"/>
        <v/>
      </c>
      <c r="C130" s="77"/>
      <c r="D130" s="74"/>
      <c r="E130" s="74"/>
      <c r="F130" s="75"/>
      <c r="G130" s="67"/>
      <c r="H130" s="82"/>
      <c r="I130" s="75"/>
      <c r="J130" s="75"/>
      <c r="K130" s="75"/>
      <c r="L130" s="69"/>
      <c r="M130" s="70"/>
      <c r="N130" s="70"/>
      <c r="O130" s="70"/>
      <c r="P130" s="70"/>
      <c r="Q130" s="70"/>
      <c r="R130" s="70"/>
      <c r="S130" s="84"/>
      <c r="T130" s="70"/>
      <c r="U130" s="70"/>
    </row>
    <row r="131" spans="1:21" ht="15.75" customHeight="1" x14ac:dyDescent="0.35">
      <c r="A131" s="46" t="e">
        <f>#VALUE!</f>
        <v>#VALUE!</v>
      </c>
      <c r="B131" s="78" t="str">
        <f t="shared" si="1"/>
        <v/>
      </c>
      <c r="C131" s="77"/>
      <c r="D131" s="74"/>
      <c r="E131" s="74"/>
      <c r="F131" s="75"/>
      <c r="G131" s="67"/>
      <c r="H131" s="82"/>
      <c r="I131" s="75"/>
      <c r="J131" s="75"/>
      <c r="K131" s="75"/>
      <c r="L131" s="69"/>
      <c r="M131" s="70"/>
      <c r="N131" s="70"/>
      <c r="O131" s="70"/>
      <c r="P131" s="70"/>
      <c r="Q131" s="70"/>
      <c r="R131" s="70"/>
      <c r="S131" s="84"/>
      <c r="T131" s="70"/>
      <c r="U131" s="70"/>
    </row>
    <row r="132" spans="1:21" ht="15.75" customHeight="1" x14ac:dyDescent="0.35">
      <c r="A132" s="46" t="e">
        <f>#VALUE!</f>
        <v>#VALUE!</v>
      </c>
      <c r="B132" s="78" t="str">
        <f t="shared" si="1"/>
        <v/>
      </c>
      <c r="C132" s="77"/>
      <c r="D132" s="74"/>
      <c r="E132" s="74"/>
      <c r="F132" s="75"/>
      <c r="G132" s="67"/>
      <c r="H132" s="82"/>
      <c r="I132" s="75"/>
      <c r="J132" s="75"/>
      <c r="K132" s="75"/>
      <c r="L132" s="69"/>
      <c r="M132" s="70"/>
      <c r="N132" s="70"/>
      <c r="O132" s="70"/>
      <c r="P132" s="70"/>
      <c r="Q132" s="70"/>
      <c r="R132" s="70"/>
      <c r="S132" s="84"/>
      <c r="T132" s="70"/>
      <c r="U132" s="70"/>
    </row>
    <row r="133" spans="1:21" ht="15.75" customHeight="1" x14ac:dyDescent="0.35">
      <c r="A133" s="46" t="e">
        <f>#VALUE!</f>
        <v>#VALUE!</v>
      </c>
      <c r="B133" s="78" t="str">
        <f t="shared" si="1"/>
        <v/>
      </c>
      <c r="C133" s="77"/>
      <c r="D133" s="74"/>
      <c r="E133" s="74"/>
      <c r="F133" s="75"/>
      <c r="G133" s="67"/>
      <c r="H133" s="82"/>
      <c r="I133" s="75"/>
      <c r="J133" s="75"/>
      <c r="K133" s="75"/>
      <c r="L133" s="69"/>
      <c r="M133" s="70"/>
      <c r="N133" s="70"/>
      <c r="O133" s="70"/>
      <c r="P133" s="70"/>
      <c r="Q133" s="70"/>
      <c r="R133" s="70"/>
      <c r="S133" s="84"/>
      <c r="T133" s="70"/>
      <c r="U133" s="70"/>
    </row>
    <row r="134" spans="1:21" ht="15.75" customHeight="1" x14ac:dyDescent="0.35">
      <c r="A134" s="46" t="e">
        <f>#VALUE!</f>
        <v>#VALUE!</v>
      </c>
      <c r="B134" s="78" t="str">
        <f t="shared" si="1"/>
        <v/>
      </c>
      <c r="C134" s="77"/>
      <c r="D134" s="74"/>
      <c r="E134" s="74"/>
      <c r="F134" s="75"/>
      <c r="G134" s="67"/>
      <c r="H134" s="82"/>
      <c r="I134" s="75"/>
      <c r="J134" s="75"/>
      <c r="K134" s="75"/>
      <c r="L134" s="69"/>
      <c r="M134" s="70"/>
      <c r="N134" s="70"/>
      <c r="O134" s="70"/>
      <c r="P134" s="70"/>
      <c r="Q134" s="70"/>
      <c r="R134" s="70"/>
      <c r="S134" s="84"/>
      <c r="T134" s="70"/>
      <c r="U134" s="70"/>
    </row>
    <row r="135" spans="1:21" ht="15.75" customHeight="1" x14ac:dyDescent="0.35">
      <c r="A135" s="46" t="e">
        <f>#VALUE!</f>
        <v>#VALUE!</v>
      </c>
      <c r="B135" s="78" t="str">
        <f t="shared" si="1"/>
        <v/>
      </c>
      <c r="C135" s="77"/>
      <c r="D135" s="74"/>
      <c r="E135" s="74"/>
      <c r="F135" s="75"/>
      <c r="G135" s="67"/>
      <c r="H135" s="82"/>
      <c r="I135" s="75"/>
      <c r="J135" s="75"/>
      <c r="K135" s="75"/>
      <c r="L135" s="69"/>
      <c r="M135" s="70"/>
      <c r="N135" s="70"/>
      <c r="O135" s="70"/>
      <c r="P135" s="70"/>
      <c r="Q135" s="70"/>
      <c r="R135" s="70"/>
      <c r="S135" s="84"/>
      <c r="T135" s="70"/>
      <c r="U135" s="70"/>
    </row>
    <row r="136" spans="1:21" ht="15.75" customHeight="1" x14ac:dyDescent="0.35">
      <c r="A136" s="46" t="e">
        <f>#VALUE!</f>
        <v>#VALUE!</v>
      </c>
      <c r="B136" s="78" t="str">
        <f t="shared" ref="B136:B199" si="2">IF(C136="Employee",B135+1,IF(C136="","",B135))</f>
        <v/>
      </c>
      <c r="C136" s="77"/>
      <c r="D136" s="74"/>
      <c r="E136" s="74"/>
      <c r="F136" s="75"/>
      <c r="G136" s="67"/>
      <c r="H136" s="82"/>
      <c r="I136" s="75"/>
      <c r="J136" s="75"/>
      <c r="K136" s="75"/>
      <c r="L136" s="69"/>
      <c r="M136" s="70"/>
      <c r="N136" s="70"/>
      <c r="O136" s="70"/>
      <c r="P136" s="70"/>
      <c r="Q136" s="70"/>
      <c r="R136" s="70"/>
      <c r="S136" s="84"/>
      <c r="T136" s="70"/>
      <c r="U136" s="70"/>
    </row>
    <row r="137" spans="1:21" ht="15.75" customHeight="1" x14ac:dyDescent="0.35">
      <c r="A137" s="46" t="e">
        <f>#VALUE!</f>
        <v>#VALUE!</v>
      </c>
      <c r="B137" s="78" t="str">
        <f t="shared" si="2"/>
        <v/>
      </c>
      <c r="C137" s="77"/>
      <c r="D137" s="74"/>
      <c r="E137" s="74"/>
      <c r="F137" s="75"/>
      <c r="G137" s="67"/>
      <c r="H137" s="82"/>
      <c r="I137" s="75"/>
      <c r="J137" s="75"/>
      <c r="K137" s="75"/>
      <c r="L137" s="69"/>
      <c r="M137" s="70"/>
      <c r="N137" s="70"/>
      <c r="O137" s="70"/>
      <c r="P137" s="70"/>
      <c r="Q137" s="70"/>
      <c r="R137" s="70"/>
      <c r="S137" s="84"/>
      <c r="T137" s="70"/>
      <c r="U137" s="70"/>
    </row>
    <row r="138" spans="1:21" ht="15.75" customHeight="1" x14ac:dyDescent="0.35">
      <c r="A138" s="46" t="e">
        <f>#VALUE!</f>
        <v>#VALUE!</v>
      </c>
      <c r="B138" s="78" t="str">
        <f t="shared" si="2"/>
        <v/>
      </c>
      <c r="C138" s="77"/>
      <c r="D138" s="74"/>
      <c r="E138" s="74"/>
      <c r="F138" s="75"/>
      <c r="G138" s="67"/>
      <c r="H138" s="82"/>
      <c r="I138" s="75"/>
      <c r="J138" s="75"/>
      <c r="K138" s="75"/>
      <c r="L138" s="69"/>
      <c r="M138" s="70"/>
      <c r="N138" s="70"/>
      <c r="O138" s="70"/>
      <c r="P138" s="70"/>
      <c r="Q138" s="70"/>
      <c r="R138" s="70"/>
      <c r="S138" s="84"/>
      <c r="T138" s="70"/>
      <c r="U138" s="70"/>
    </row>
    <row r="139" spans="1:21" ht="15.75" customHeight="1" x14ac:dyDescent="0.35">
      <c r="A139" s="46" t="e">
        <f>#VALUE!</f>
        <v>#VALUE!</v>
      </c>
      <c r="B139" s="78" t="str">
        <f t="shared" si="2"/>
        <v/>
      </c>
      <c r="C139" s="77"/>
      <c r="D139" s="74"/>
      <c r="E139" s="74"/>
      <c r="F139" s="75"/>
      <c r="G139" s="67"/>
      <c r="H139" s="82"/>
      <c r="I139" s="75"/>
      <c r="J139" s="75"/>
      <c r="K139" s="75"/>
      <c r="L139" s="69"/>
      <c r="M139" s="70"/>
      <c r="N139" s="70"/>
      <c r="O139" s="70"/>
      <c r="P139" s="70"/>
      <c r="Q139" s="70"/>
      <c r="R139" s="70"/>
      <c r="S139" s="84"/>
      <c r="T139" s="70"/>
      <c r="U139" s="70"/>
    </row>
    <row r="140" spans="1:21" ht="15.75" customHeight="1" x14ac:dyDescent="0.35">
      <c r="A140" s="46" t="e">
        <f>#VALUE!</f>
        <v>#VALUE!</v>
      </c>
      <c r="B140" s="78" t="str">
        <f t="shared" si="2"/>
        <v/>
      </c>
      <c r="C140" s="77"/>
      <c r="D140" s="74"/>
      <c r="E140" s="74"/>
      <c r="F140" s="75"/>
      <c r="G140" s="67"/>
      <c r="H140" s="82"/>
      <c r="I140" s="75"/>
      <c r="J140" s="75"/>
      <c r="K140" s="75"/>
      <c r="L140" s="69"/>
      <c r="M140" s="70"/>
      <c r="N140" s="70"/>
      <c r="O140" s="70"/>
      <c r="P140" s="70"/>
      <c r="Q140" s="70"/>
      <c r="R140" s="70"/>
      <c r="S140" s="84"/>
      <c r="T140" s="70"/>
      <c r="U140" s="70"/>
    </row>
    <row r="141" spans="1:21" ht="15.75" customHeight="1" x14ac:dyDescent="0.35">
      <c r="A141" s="46" t="e">
        <f>#VALUE!</f>
        <v>#VALUE!</v>
      </c>
      <c r="B141" s="78" t="str">
        <f t="shared" si="2"/>
        <v/>
      </c>
      <c r="C141" s="77"/>
      <c r="D141" s="74"/>
      <c r="E141" s="74"/>
      <c r="F141" s="75"/>
      <c r="G141" s="67"/>
      <c r="H141" s="82"/>
      <c r="I141" s="75"/>
      <c r="J141" s="75"/>
      <c r="K141" s="75"/>
      <c r="L141" s="69"/>
      <c r="M141" s="70"/>
      <c r="N141" s="70"/>
      <c r="O141" s="70"/>
      <c r="P141" s="70"/>
      <c r="Q141" s="70"/>
      <c r="R141" s="70"/>
      <c r="S141" s="84"/>
      <c r="T141" s="70"/>
      <c r="U141" s="70"/>
    </row>
    <row r="142" spans="1:21" ht="15.75" customHeight="1" x14ac:dyDescent="0.35">
      <c r="A142" s="46" t="e">
        <f>#VALUE!</f>
        <v>#VALUE!</v>
      </c>
      <c r="B142" s="78" t="str">
        <f t="shared" si="2"/>
        <v/>
      </c>
      <c r="C142" s="77"/>
      <c r="D142" s="74"/>
      <c r="E142" s="74"/>
      <c r="F142" s="75"/>
      <c r="G142" s="67"/>
      <c r="H142" s="82"/>
      <c r="I142" s="75"/>
      <c r="J142" s="75"/>
      <c r="K142" s="75"/>
      <c r="L142" s="69"/>
      <c r="M142" s="70"/>
      <c r="N142" s="70"/>
      <c r="O142" s="70"/>
      <c r="P142" s="70"/>
      <c r="Q142" s="70"/>
      <c r="R142" s="70"/>
      <c r="S142" s="84"/>
      <c r="T142" s="70"/>
      <c r="U142" s="70"/>
    </row>
    <row r="143" spans="1:21" ht="15.75" customHeight="1" x14ac:dyDescent="0.35">
      <c r="A143" s="46" t="e">
        <f>#VALUE!</f>
        <v>#VALUE!</v>
      </c>
      <c r="B143" s="78" t="str">
        <f t="shared" si="2"/>
        <v/>
      </c>
      <c r="C143" s="77"/>
      <c r="D143" s="74"/>
      <c r="E143" s="74"/>
      <c r="F143" s="75"/>
      <c r="G143" s="67"/>
      <c r="H143" s="82"/>
      <c r="I143" s="75"/>
      <c r="J143" s="75"/>
      <c r="K143" s="75"/>
      <c r="L143" s="69"/>
      <c r="M143" s="70"/>
      <c r="N143" s="70"/>
      <c r="O143" s="70"/>
      <c r="P143" s="70"/>
      <c r="Q143" s="70"/>
      <c r="R143" s="70"/>
      <c r="S143" s="84"/>
      <c r="T143" s="70"/>
      <c r="U143" s="70"/>
    </row>
    <row r="144" spans="1:21" ht="15.75" customHeight="1" x14ac:dyDescent="0.35">
      <c r="A144" s="46" t="e">
        <f>#VALUE!</f>
        <v>#VALUE!</v>
      </c>
      <c r="B144" s="78" t="str">
        <f t="shared" si="2"/>
        <v/>
      </c>
      <c r="C144" s="77"/>
      <c r="D144" s="74"/>
      <c r="E144" s="74"/>
      <c r="F144" s="75"/>
      <c r="G144" s="67"/>
      <c r="H144" s="82"/>
      <c r="I144" s="75"/>
      <c r="J144" s="75"/>
      <c r="K144" s="75"/>
      <c r="L144" s="69"/>
      <c r="M144" s="70"/>
      <c r="N144" s="70"/>
      <c r="O144" s="70"/>
      <c r="P144" s="70"/>
      <c r="Q144" s="70"/>
      <c r="R144" s="70"/>
      <c r="S144" s="84"/>
      <c r="T144" s="70"/>
      <c r="U144" s="70"/>
    </row>
    <row r="145" spans="1:21" ht="15.75" customHeight="1" x14ac:dyDescent="0.35">
      <c r="A145" s="46" t="e">
        <f>#VALUE!</f>
        <v>#VALUE!</v>
      </c>
      <c r="B145" s="78" t="str">
        <f t="shared" si="2"/>
        <v/>
      </c>
      <c r="C145" s="77"/>
      <c r="D145" s="74"/>
      <c r="E145" s="74"/>
      <c r="F145" s="75"/>
      <c r="G145" s="67"/>
      <c r="H145" s="82"/>
      <c r="I145" s="75"/>
      <c r="J145" s="75"/>
      <c r="K145" s="75"/>
      <c r="L145" s="69"/>
      <c r="M145" s="70"/>
      <c r="N145" s="70"/>
      <c r="O145" s="70"/>
      <c r="P145" s="70"/>
      <c r="Q145" s="70"/>
      <c r="R145" s="70"/>
      <c r="S145" s="84"/>
      <c r="T145" s="70"/>
      <c r="U145" s="70"/>
    </row>
    <row r="146" spans="1:21" ht="15.75" customHeight="1" x14ac:dyDescent="0.35">
      <c r="A146" s="46" t="e">
        <f>#VALUE!</f>
        <v>#VALUE!</v>
      </c>
      <c r="B146" s="78" t="str">
        <f t="shared" si="2"/>
        <v/>
      </c>
      <c r="C146" s="77"/>
      <c r="D146" s="74"/>
      <c r="E146" s="74"/>
      <c r="F146" s="75"/>
      <c r="G146" s="67"/>
      <c r="H146" s="82"/>
      <c r="I146" s="75"/>
      <c r="J146" s="75"/>
      <c r="K146" s="75"/>
      <c r="L146" s="69"/>
      <c r="M146" s="70"/>
      <c r="N146" s="70"/>
      <c r="O146" s="70"/>
      <c r="P146" s="70"/>
      <c r="Q146" s="70"/>
      <c r="R146" s="70"/>
      <c r="S146" s="84"/>
      <c r="T146" s="70"/>
      <c r="U146" s="70"/>
    </row>
    <row r="147" spans="1:21" ht="15.75" customHeight="1" x14ac:dyDescent="0.35">
      <c r="A147" s="46" t="e">
        <f>#VALUE!</f>
        <v>#VALUE!</v>
      </c>
      <c r="B147" s="78" t="str">
        <f t="shared" si="2"/>
        <v/>
      </c>
      <c r="C147" s="77"/>
      <c r="D147" s="74"/>
      <c r="E147" s="74"/>
      <c r="F147" s="75"/>
      <c r="G147" s="67"/>
      <c r="H147" s="82"/>
      <c r="I147" s="75"/>
      <c r="J147" s="75"/>
      <c r="K147" s="75"/>
      <c r="L147" s="69"/>
      <c r="M147" s="70"/>
      <c r="N147" s="70"/>
      <c r="O147" s="70"/>
      <c r="P147" s="70"/>
      <c r="Q147" s="70"/>
      <c r="R147" s="70"/>
      <c r="S147" s="84"/>
      <c r="T147" s="70"/>
      <c r="U147" s="70"/>
    </row>
    <row r="148" spans="1:21" ht="15.75" customHeight="1" x14ac:dyDescent="0.35">
      <c r="A148" s="46" t="e">
        <f>#VALUE!</f>
        <v>#VALUE!</v>
      </c>
      <c r="B148" s="78" t="str">
        <f t="shared" si="2"/>
        <v/>
      </c>
      <c r="C148" s="77"/>
      <c r="D148" s="74"/>
      <c r="E148" s="74"/>
      <c r="F148" s="75"/>
      <c r="G148" s="67"/>
      <c r="H148" s="82"/>
      <c r="I148" s="75"/>
      <c r="J148" s="75"/>
      <c r="K148" s="75"/>
      <c r="L148" s="69"/>
      <c r="M148" s="70"/>
      <c r="N148" s="70"/>
      <c r="O148" s="70"/>
      <c r="P148" s="70"/>
      <c r="Q148" s="70"/>
      <c r="R148" s="70"/>
      <c r="S148" s="84"/>
      <c r="T148" s="70"/>
      <c r="U148" s="70"/>
    </row>
    <row r="149" spans="1:21" ht="15.75" customHeight="1" x14ac:dyDescent="0.35">
      <c r="A149" s="46" t="e">
        <f>#VALUE!</f>
        <v>#VALUE!</v>
      </c>
      <c r="B149" s="78" t="str">
        <f t="shared" si="2"/>
        <v/>
      </c>
      <c r="C149" s="77"/>
      <c r="D149" s="74"/>
      <c r="E149" s="74"/>
      <c r="F149" s="75"/>
      <c r="G149" s="67"/>
      <c r="H149" s="82"/>
      <c r="I149" s="75"/>
      <c r="J149" s="75"/>
      <c r="K149" s="75"/>
      <c r="L149" s="69"/>
      <c r="M149" s="70"/>
      <c r="N149" s="70"/>
      <c r="O149" s="70"/>
      <c r="P149" s="70"/>
      <c r="Q149" s="70"/>
      <c r="R149" s="70"/>
      <c r="S149" s="84"/>
      <c r="T149" s="70"/>
      <c r="U149" s="70"/>
    </row>
    <row r="150" spans="1:21" ht="15.75" customHeight="1" x14ac:dyDescent="0.35">
      <c r="A150" s="46" t="e">
        <f>#VALUE!</f>
        <v>#VALUE!</v>
      </c>
      <c r="B150" s="78" t="str">
        <f t="shared" si="2"/>
        <v/>
      </c>
      <c r="C150" s="77"/>
      <c r="D150" s="74"/>
      <c r="E150" s="74"/>
      <c r="F150" s="75"/>
      <c r="G150" s="67"/>
      <c r="H150" s="82"/>
      <c r="I150" s="75"/>
      <c r="J150" s="75"/>
      <c r="K150" s="75"/>
      <c r="L150" s="69"/>
      <c r="M150" s="70"/>
      <c r="N150" s="70"/>
      <c r="O150" s="70"/>
      <c r="P150" s="70"/>
      <c r="Q150" s="70"/>
      <c r="R150" s="70"/>
      <c r="S150" s="84"/>
      <c r="T150" s="70"/>
      <c r="U150" s="70"/>
    </row>
    <row r="151" spans="1:21" ht="15.75" customHeight="1" x14ac:dyDescent="0.35">
      <c r="A151" s="46" t="e">
        <f>#VALUE!</f>
        <v>#VALUE!</v>
      </c>
      <c r="B151" s="78" t="str">
        <f t="shared" si="2"/>
        <v/>
      </c>
      <c r="C151" s="77"/>
      <c r="D151" s="74"/>
      <c r="E151" s="74"/>
      <c r="F151" s="75"/>
      <c r="G151" s="67"/>
      <c r="H151" s="82"/>
      <c r="I151" s="75"/>
      <c r="J151" s="75"/>
      <c r="K151" s="75"/>
      <c r="L151" s="69"/>
      <c r="M151" s="70"/>
      <c r="N151" s="70"/>
      <c r="O151" s="70"/>
      <c r="P151" s="70"/>
      <c r="Q151" s="70"/>
      <c r="R151" s="70"/>
      <c r="S151" s="84"/>
      <c r="T151" s="70"/>
      <c r="U151" s="70"/>
    </row>
    <row r="152" spans="1:21" ht="15.75" customHeight="1" x14ac:dyDescent="0.35">
      <c r="A152" s="46" t="e">
        <f>#VALUE!</f>
        <v>#VALUE!</v>
      </c>
      <c r="B152" s="78" t="str">
        <f t="shared" si="2"/>
        <v/>
      </c>
      <c r="C152" s="77"/>
      <c r="D152" s="74"/>
      <c r="E152" s="74"/>
      <c r="F152" s="75"/>
      <c r="G152" s="67"/>
      <c r="H152" s="82"/>
      <c r="I152" s="75"/>
      <c r="J152" s="75"/>
      <c r="K152" s="75"/>
      <c r="L152" s="69"/>
      <c r="M152" s="70"/>
      <c r="N152" s="70"/>
      <c r="O152" s="70"/>
      <c r="P152" s="70"/>
      <c r="Q152" s="70"/>
      <c r="R152" s="70"/>
      <c r="S152" s="84"/>
      <c r="T152" s="70"/>
      <c r="U152" s="70"/>
    </row>
    <row r="153" spans="1:21" ht="15.75" customHeight="1" x14ac:dyDescent="0.35">
      <c r="A153" s="46" t="e">
        <f>#VALUE!</f>
        <v>#VALUE!</v>
      </c>
      <c r="B153" s="78" t="str">
        <f t="shared" si="2"/>
        <v/>
      </c>
      <c r="C153" s="77"/>
      <c r="D153" s="74"/>
      <c r="E153" s="74"/>
      <c r="F153" s="75"/>
      <c r="G153" s="67"/>
      <c r="H153" s="82"/>
      <c r="I153" s="75"/>
      <c r="J153" s="75"/>
      <c r="K153" s="75"/>
      <c r="L153" s="69"/>
      <c r="M153" s="70"/>
      <c r="N153" s="70"/>
      <c r="O153" s="70"/>
      <c r="P153" s="70"/>
      <c r="Q153" s="70"/>
      <c r="R153" s="70"/>
      <c r="S153" s="84"/>
      <c r="T153" s="70"/>
      <c r="U153" s="70"/>
    </row>
    <row r="154" spans="1:21" ht="15.75" customHeight="1" x14ac:dyDescent="0.35">
      <c r="A154" s="46" t="e">
        <f>#VALUE!</f>
        <v>#VALUE!</v>
      </c>
      <c r="B154" s="78" t="str">
        <f t="shared" si="2"/>
        <v/>
      </c>
      <c r="C154" s="77"/>
      <c r="D154" s="74"/>
      <c r="E154" s="74"/>
      <c r="F154" s="75"/>
      <c r="G154" s="67"/>
      <c r="H154" s="82"/>
      <c r="I154" s="75"/>
      <c r="J154" s="75"/>
      <c r="K154" s="75"/>
      <c r="L154" s="69"/>
      <c r="M154" s="70"/>
      <c r="N154" s="70"/>
      <c r="O154" s="70"/>
      <c r="P154" s="70"/>
      <c r="Q154" s="70"/>
      <c r="R154" s="70"/>
      <c r="S154" s="84"/>
      <c r="T154" s="70"/>
      <c r="U154" s="70"/>
    </row>
    <row r="155" spans="1:21" ht="15.75" customHeight="1" x14ac:dyDescent="0.35">
      <c r="A155" s="46" t="e">
        <f>#VALUE!</f>
        <v>#VALUE!</v>
      </c>
      <c r="B155" s="78" t="str">
        <f t="shared" si="2"/>
        <v/>
      </c>
      <c r="C155" s="77"/>
      <c r="D155" s="74"/>
      <c r="E155" s="74"/>
      <c r="F155" s="75"/>
      <c r="G155" s="67"/>
      <c r="H155" s="82"/>
      <c r="I155" s="75"/>
      <c r="J155" s="75"/>
      <c r="K155" s="75"/>
      <c r="L155" s="69"/>
      <c r="M155" s="70"/>
      <c r="N155" s="70"/>
      <c r="O155" s="70"/>
      <c r="P155" s="70"/>
      <c r="Q155" s="70"/>
      <c r="R155" s="70"/>
      <c r="S155" s="84"/>
      <c r="T155" s="70"/>
      <c r="U155" s="70"/>
    </row>
    <row r="156" spans="1:21" ht="15.75" customHeight="1" x14ac:dyDescent="0.35">
      <c r="A156" s="46" t="e">
        <f>#VALUE!</f>
        <v>#VALUE!</v>
      </c>
      <c r="B156" s="78" t="str">
        <f t="shared" si="2"/>
        <v/>
      </c>
      <c r="C156" s="77"/>
      <c r="D156" s="74"/>
      <c r="E156" s="74"/>
      <c r="F156" s="75"/>
      <c r="G156" s="67"/>
      <c r="H156" s="82"/>
      <c r="I156" s="75"/>
      <c r="J156" s="75"/>
      <c r="K156" s="75"/>
      <c r="L156" s="69"/>
      <c r="M156" s="70"/>
      <c r="N156" s="70"/>
      <c r="O156" s="70"/>
      <c r="P156" s="70"/>
      <c r="Q156" s="70"/>
      <c r="R156" s="70"/>
      <c r="S156" s="84"/>
      <c r="T156" s="70"/>
      <c r="U156" s="70"/>
    </row>
    <row r="157" spans="1:21" ht="15.75" customHeight="1" x14ac:dyDescent="0.35">
      <c r="A157" s="46" t="e">
        <f>#VALUE!</f>
        <v>#VALUE!</v>
      </c>
      <c r="B157" s="78" t="str">
        <f t="shared" si="2"/>
        <v/>
      </c>
      <c r="C157" s="77"/>
      <c r="D157" s="74"/>
      <c r="E157" s="74"/>
      <c r="F157" s="75"/>
      <c r="G157" s="67"/>
      <c r="H157" s="82"/>
      <c r="I157" s="75"/>
      <c r="J157" s="75"/>
      <c r="K157" s="75"/>
      <c r="L157" s="69"/>
      <c r="M157" s="70"/>
      <c r="N157" s="70"/>
      <c r="O157" s="70"/>
      <c r="P157" s="70"/>
      <c r="Q157" s="70"/>
      <c r="R157" s="70"/>
      <c r="S157" s="84"/>
      <c r="T157" s="70"/>
      <c r="U157" s="70"/>
    </row>
    <row r="158" spans="1:21" ht="15.75" customHeight="1" x14ac:dyDescent="0.35">
      <c r="A158" s="46" t="e">
        <f>#VALUE!</f>
        <v>#VALUE!</v>
      </c>
      <c r="B158" s="78" t="str">
        <f t="shared" si="2"/>
        <v/>
      </c>
      <c r="C158" s="77"/>
      <c r="D158" s="74"/>
      <c r="E158" s="74"/>
      <c r="F158" s="75"/>
      <c r="G158" s="67"/>
      <c r="H158" s="82"/>
      <c r="I158" s="75"/>
      <c r="J158" s="75"/>
      <c r="K158" s="75"/>
      <c r="L158" s="69"/>
      <c r="M158" s="70"/>
      <c r="N158" s="70"/>
      <c r="O158" s="70"/>
      <c r="P158" s="70"/>
      <c r="Q158" s="70"/>
      <c r="R158" s="70"/>
      <c r="S158" s="84"/>
      <c r="T158" s="70"/>
      <c r="U158" s="70"/>
    </row>
    <row r="159" spans="1:21" ht="15.75" customHeight="1" x14ac:dyDescent="0.35">
      <c r="A159" s="46" t="e">
        <f>#VALUE!</f>
        <v>#VALUE!</v>
      </c>
      <c r="B159" s="78" t="str">
        <f t="shared" si="2"/>
        <v/>
      </c>
      <c r="C159" s="77"/>
      <c r="D159" s="74"/>
      <c r="E159" s="74"/>
      <c r="F159" s="75"/>
      <c r="G159" s="67"/>
      <c r="H159" s="82"/>
      <c r="I159" s="75"/>
      <c r="J159" s="75"/>
      <c r="K159" s="75"/>
      <c r="L159" s="69"/>
      <c r="M159" s="70"/>
      <c r="N159" s="70"/>
      <c r="O159" s="70"/>
      <c r="P159" s="70"/>
      <c r="Q159" s="70"/>
      <c r="R159" s="70"/>
      <c r="S159" s="84"/>
      <c r="T159" s="70"/>
      <c r="U159" s="70"/>
    </row>
    <row r="160" spans="1:21" ht="15.75" customHeight="1" x14ac:dyDescent="0.35">
      <c r="A160" s="46" t="e">
        <f>#VALUE!</f>
        <v>#VALUE!</v>
      </c>
      <c r="B160" s="78" t="str">
        <f t="shared" si="2"/>
        <v/>
      </c>
      <c r="C160" s="77"/>
      <c r="D160" s="74"/>
      <c r="E160" s="74"/>
      <c r="F160" s="75"/>
      <c r="G160" s="67"/>
      <c r="H160" s="82"/>
      <c r="I160" s="75"/>
      <c r="J160" s="75"/>
      <c r="K160" s="75"/>
      <c r="L160" s="69"/>
      <c r="M160" s="70"/>
      <c r="N160" s="70"/>
      <c r="O160" s="70"/>
      <c r="P160" s="70"/>
      <c r="Q160" s="70"/>
      <c r="R160" s="70"/>
      <c r="S160" s="84"/>
      <c r="T160" s="70"/>
      <c r="U160" s="70"/>
    </row>
    <row r="161" spans="1:21" ht="15.75" customHeight="1" x14ac:dyDescent="0.35">
      <c r="A161" s="46" t="e">
        <f>#VALUE!</f>
        <v>#VALUE!</v>
      </c>
      <c r="B161" s="78" t="str">
        <f t="shared" si="2"/>
        <v/>
      </c>
      <c r="C161" s="77"/>
      <c r="D161" s="74"/>
      <c r="E161" s="74"/>
      <c r="F161" s="75"/>
      <c r="G161" s="67"/>
      <c r="H161" s="82"/>
      <c r="I161" s="75"/>
      <c r="J161" s="75"/>
      <c r="K161" s="75"/>
      <c r="L161" s="69"/>
      <c r="M161" s="70"/>
      <c r="N161" s="70"/>
      <c r="O161" s="70"/>
      <c r="P161" s="70"/>
      <c r="Q161" s="70"/>
      <c r="R161" s="70"/>
      <c r="S161" s="84"/>
      <c r="T161" s="70"/>
      <c r="U161" s="70"/>
    </row>
    <row r="162" spans="1:21" ht="15.75" customHeight="1" x14ac:dyDescent="0.35">
      <c r="A162" s="46" t="e">
        <f>#VALUE!</f>
        <v>#VALUE!</v>
      </c>
      <c r="B162" s="78" t="str">
        <f t="shared" si="2"/>
        <v/>
      </c>
      <c r="C162" s="77"/>
      <c r="D162" s="74"/>
      <c r="E162" s="74"/>
      <c r="F162" s="75"/>
      <c r="G162" s="67"/>
      <c r="H162" s="82"/>
      <c r="I162" s="75"/>
      <c r="J162" s="75"/>
      <c r="K162" s="75"/>
      <c r="L162" s="69"/>
      <c r="M162" s="70"/>
      <c r="N162" s="70"/>
      <c r="O162" s="70"/>
      <c r="P162" s="70"/>
      <c r="Q162" s="70"/>
      <c r="R162" s="70"/>
      <c r="S162" s="84"/>
      <c r="T162" s="70"/>
      <c r="U162" s="70"/>
    </row>
    <row r="163" spans="1:21" ht="15.75" customHeight="1" x14ac:dyDescent="0.35">
      <c r="A163" s="46" t="e">
        <f>#VALUE!</f>
        <v>#VALUE!</v>
      </c>
      <c r="B163" s="78" t="str">
        <f t="shared" si="2"/>
        <v/>
      </c>
      <c r="C163" s="77"/>
      <c r="D163" s="74"/>
      <c r="E163" s="74"/>
      <c r="F163" s="75"/>
      <c r="G163" s="67"/>
      <c r="H163" s="82"/>
      <c r="I163" s="75"/>
      <c r="J163" s="75"/>
      <c r="K163" s="75"/>
      <c r="L163" s="69"/>
      <c r="M163" s="70"/>
      <c r="N163" s="70"/>
      <c r="O163" s="70"/>
      <c r="P163" s="70"/>
      <c r="Q163" s="70"/>
      <c r="R163" s="70"/>
      <c r="S163" s="84"/>
      <c r="T163" s="70"/>
      <c r="U163" s="70"/>
    </row>
    <row r="164" spans="1:21" ht="15.75" customHeight="1" x14ac:dyDescent="0.35">
      <c r="A164" s="46" t="e">
        <f>#VALUE!</f>
        <v>#VALUE!</v>
      </c>
      <c r="B164" s="78" t="str">
        <f t="shared" si="2"/>
        <v/>
      </c>
      <c r="C164" s="77"/>
      <c r="D164" s="74"/>
      <c r="E164" s="74"/>
      <c r="F164" s="75"/>
      <c r="G164" s="67"/>
      <c r="H164" s="82"/>
      <c r="I164" s="75"/>
      <c r="J164" s="75"/>
      <c r="K164" s="75"/>
      <c r="L164" s="69"/>
      <c r="M164" s="70"/>
      <c r="N164" s="70"/>
      <c r="O164" s="70"/>
      <c r="P164" s="70"/>
      <c r="Q164" s="70"/>
      <c r="R164" s="70"/>
      <c r="S164" s="84"/>
      <c r="T164" s="70"/>
      <c r="U164" s="70"/>
    </row>
    <row r="165" spans="1:21" ht="15.75" customHeight="1" x14ac:dyDescent="0.35">
      <c r="A165" s="46" t="e">
        <f>#VALUE!</f>
        <v>#VALUE!</v>
      </c>
      <c r="B165" s="78" t="str">
        <f t="shared" si="2"/>
        <v/>
      </c>
      <c r="C165" s="77"/>
      <c r="D165" s="74"/>
      <c r="E165" s="74"/>
      <c r="F165" s="75"/>
      <c r="G165" s="67"/>
      <c r="H165" s="82"/>
      <c r="I165" s="75"/>
      <c r="J165" s="75"/>
      <c r="K165" s="75"/>
      <c r="L165" s="69"/>
      <c r="M165" s="70"/>
      <c r="N165" s="70"/>
      <c r="O165" s="70"/>
      <c r="P165" s="70"/>
      <c r="Q165" s="70"/>
      <c r="R165" s="70"/>
      <c r="S165" s="84"/>
      <c r="T165" s="70"/>
      <c r="U165" s="70"/>
    </row>
    <row r="166" spans="1:21" ht="15.75" customHeight="1" x14ac:dyDescent="0.35">
      <c r="A166" s="46" t="e">
        <f>#VALUE!</f>
        <v>#VALUE!</v>
      </c>
      <c r="B166" s="78" t="str">
        <f t="shared" si="2"/>
        <v/>
      </c>
      <c r="C166" s="77"/>
      <c r="D166" s="74"/>
      <c r="E166" s="74"/>
      <c r="F166" s="75"/>
      <c r="G166" s="67"/>
      <c r="H166" s="82"/>
      <c r="I166" s="75"/>
      <c r="J166" s="75"/>
      <c r="K166" s="75"/>
      <c r="L166" s="69"/>
      <c r="M166" s="70"/>
      <c r="N166" s="70"/>
      <c r="O166" s="70"/>
      <c r="P166" s="70"/>
      <c r="Q166" s="70"/>
      <c r="R166" s="70"/>
      <c r="S166" s="84"/>
      <c r="T166" s="70"/>
      <c r="U166" s="70"/>
    </row>
    <row r="167" spans="1:21" ht="15.75" customHeight="1" x14ac:dyDescent="0.35">
      <c r="A167" s="46" t="e">
        <f>#VALUE!</f>
        <v>#VALUE!</v>
      </c>
      <c r="B167" s="78" t="str">
        <f t="shared" si="2"/>
        <v/>
      </c>
      <c r="C167" s="77"/>
      <c r="D167" s="74"/>
      <c r="E167" s="74"/>
      <c r="F167" s="75"/>
      <c r="G167" s="67"/>
      <c r="H167" s="82"/>
      <c r="I167" s="75"/>
      <c r="J167" s="75"/>
      <c r="K167" s="75"/>
      <c r="L167" s="69"/>
      <c r="M167" s="70"/>
      <c r="N167" s="70"/>
      <c r="O167" s="70"/>
      <c r="P167" s="70"/>
      <c r="Q167" s="70"/>
      <c r="R167" s="70"/>
      <c r="S167" s="84"/>
      <c r="T167" s="70"/>
      <c r="U167" s="70"/>
    </row>
    <row r="168" spans="1:21" ht="15.75" customHeight="1" x14ac:dyDescent="0.35">
      <c r="A168" s="46" t="e">
        <f>#VALUE!</f>
        <v>#VALUE!</v>
      </c>
      <c r="B168" s="78" t="str">
        <f t="shared" si="2"/>
        <v/>
      </c>
      <c r="C168" s="77"/>
      <c r="D168" s="74"/>
      <c r="E168" s="74"/>
      <c r="F168" s="75"/>
      <c r="G168" s="67"/>
      <c r="H168" s="82"/>
      <c r="I168" s="75"/>
      <c r="J168" s="75"/>
      <c r="K168" s="75"/>
      <c r="L168" s="69"/>
      <c r="M168" s="70"/>
      <c r="N168" s="70"/>
      <c r="O168" s="70"/>
      <c r="P168" s="70"/>
      <c r="Q168" s="70"/>
      <c r="R168" s="70"/>
      <c r="S168" s="84"/>
      <c r="T168" s="70"/>
      <c r="U168" s="70"/>
    </row>
    <row r="169" spans="1:21" ht="15.75" customHeight="1" x14ac:dyDescent="0.35">
      <c r="A169" s="46" t="e">
        <f>#VALUE!</f>
        <v>#VALUE!</v>
      </c>
      <c r="B169" s="78" t="str">
        <f t="shared" si="2"/>
        <v/>
      </c>
      <c r="C169" s="77"/>
      <c r="D169" s="74"/>
      <c r="E169" s="74"/>
      <c r="F169" s="75"/>
      <c r="G169" s="67"/>
      <c r="H169" s="82"/>
      <c r="I169" s="75"/>
      <c r="J169" s="75"/>
      <c r="K169" s="75"/>
      <c r="L169" s="69"/>
      <c r="M169" s="70"/>
      <c r="N169" s="70"/>
      <c r="O169" s="70"/>
      <c r="P169" s="70"/>
      <c r="Q169" s="70"/>
      <c r="R169" s="70"/>
      <c r="S169" s="84"/>
      <c r="T169" s="70"/>
      <c r="U169" s="70"/>
    </row>
    <row r="170" spans="1:21" ht="15.75" customHeight="1" x14ac:dyDescent="0.35">
      <c r="A170" s="46" t="e">
        <f>#VALUE!</f>
        <v>#VALUE!</v>
      </c>
      <c r="B170" s="78" t="str">
        <f t="shared" si="2"/>
        <v/>
      </c>
      <c r="C170" s="77"/>
      <c r="D170" s="74"/>
      <c r="E170" s="74"/>
      <c r="F170" s="75"/>
      <c r="G170" s="67"/>
      <c r="H170" s="82"/>
      <c r="I170" s="75"/>
      <c r="J170" s="75"/>
      <c r="K170" s="75"/>
      <c r="L170" s="69"/>
      <c r="M170" s="70"/>
      <c r="N170" s="70"/>
      <c r="O170" s="70"/>
      <c r="P170" s="70"/>
      <c r="Q170" s="70"/>
      <c r="R170" s="70"/>
      <c r="S170" s="84"/>
      <c r="T170" s="70"/>
      <c r="U170" s="70"/>
    </row>
    <row r="171" spans="1:21" ht="15.75" customHeight="1" x14ac:dyDescent="0.35">
      <c r="A171" s="46" t="e">
        <f>#VALUE!</f>
        <v>#VALUE!</v>
      </c>
      <c r="B171" s="78" t="str">
        <f t="shared" si="2"/>
        <v/>
      </c>
      <c r="C171" s="77"/>
      <c r="D171" s="74"/>
      <c r="E171" s="74"/>
      <c r="F171" s="75"/>
      <c r="G171" s="67"/>
      <c r="H171" s="82"/>
      <c r="I171" s="75"/>
      <c r="J171" s="75"/>
      <c r="K171" s="75"/>
      <c r="L171" s="69"/>
      <c r="M171" s="70"/>
      <c r="N171" s="70"/>
      <c r="O171" s="70"/>
      <c r="P171" s="70"/>
      <c r="Q171" s="70"/>
      <c r="R171" s="70"/>
      <c r="S171" s="84"/>
      <c r="T171" s="70"/>
      <c r="U171" s="70"/>
    </row>
    <row r="172" spans="1:21" ht="15.75" customHeight="1" x14ac:dyDescent="0.35">
      <c r="A172" s="46" t="e">
        <f>#VALUE!</f>
        <v>#VALUE!</v>
      </c>
      <c r="B172" s="78" t="str">
        <f t="shared" si="2"/>
        <v/>
      </c>
      <c r="C172" s="77"/>
      <c r="D172" s="74"/>
      <c r="E172" s="74"/>
      <c r="F172" s="75"/>
      <c r="G172" s="67"/>
      <c r="H172" s="82"/>
      <c r="I172" s="75"/>
      <c r="J172" s="75"/>
      <c r="K172" s="75"/>
      <c r="L172" s="69"/>
      <c r="M172" s="70"/>
      <c r="N172" s="70"/>
      <c r="O172" s="70"/>
      <c r="P172" s="70"/>
      <c r="Q172" s="70"/>
      <c r="R172" s="70"/>
      <c r="S172" s="84"/>
      <c r="T172" s="70"/>
      <c r="U172" s="70"/>
    </row>
    <row r="173" spans="1:21" ht="15.75" customHeight="1" x14ac:dyDescent="0.35">
      <c r="A173" s="46" t="e">
        <f>#VALUE!</f>
        <v>#VALUE!</v>
      </c>
      <c r="B173" s="78" t="str">
        <f t="shared" si="2"/>
        <v/>
      </c>
      <c r="C173" s="77"/>
      <c r="D173" s="74"/>
      <c r="E173" s="74"/>
      <c r="F173" s="75"/>
      <c r="G173" s="67"/>
      <c r="H173" s="82"/>
      <c r="I173" s="75"/>
      <c r="J173" s="75"/>
      <c r="K173" s="75"/>
      <c r="L173" s="69"/>
      <c r="M173" s="70"/>
      <c r="N173" s="70"/>
      <c r="O173" s="70"/>
      <c r="P173" s="70"/>
      <c r="Q173" s="70"/>
      <c r="R173" s="70"/>
      <c r="S173" s="84"/>
      <c r="T173" s="70"/>
      <c r="U173" s="70"/>
    </row>
    <row r="174" spans="1:21" ht="15.75" customHeight="1" x14ac:dyDescent="0.35">
      <c r="A174" s="46" t="e">
        <f>#VALUE!</f>
        <v>#VALUE!</v>
      </c>
      <c r="B174" s="78" t="str">
        <f t="shared" si="2"/>
        <v/>
      </c>
      <c r="C174" s="77"/>
      <c r="D174" s="74"/>
      <c r="E174" s="74"/>
      <c r="F174" s="75"/>
      <c r="G174" s="67"/>
      <c r="H174" s="82"/>
      <c r="I174" s="75"/>
      <c r="J174" s="75"/>
      <c r="K174" s="75"/>
      <c r="L174" s="69"/>
      <c r="M174" s="70"/>
      <c r="N174" s="70"/>
      <c r="O174" s="70"/>
      <c r="P174" s="70"/>
      <c r="Q174" s="70"/>
      <c r="R174" s="70"/>
      <c r="S174" s="84"/>
      <c r="T174" s="70"/>
      <c r="U174" s="70"/>
    </row>
    <row r="175" spans="1:21" ht="15.75" customHeight="1" x14ac:dyDescent="0.35">
      <c r="A175" s="46" t="e">
        <f>#VALUE!</f>
        <v>#VALUE!</v>
      </c>
      <c r="B175" s="78" t="str">
        <f t="shared" si="2"/>
        <v/>
      </c>
      <c r="C175" s="77"/>
      <c r="D175" s="74"/>
      <c r="E175" s="74"/>
      <c r="F175" s="75"/>
      <c r="G175" s="67"/>
      <c r="H175" s="82"/>
      <c r="I175" s="75"/>
      <c r="J175" s="75"/>
      <c r="K175" s="75"/>
      <c r="L175" s="69"/>
      <c r="M175" s="70"/>
      <c r="N175" s="70"/>
      <c r="O175" s="70"/>
      <c r="P175" s="70"/>
      <c r="Q175" s="70"/>
      <c r="R175" s="70"/>
      <c r="S175" s="84"/>
      <c r="T175" s="70"/>
      <c r="U175" s="70"/>
    </row>
    <row r="176" spans="1:21" ht="15.75" customHeight="1" x14ac:dyDescent="0.35">
      <c r="A176" s="46" t="e">
        <f>#VALUE!</f>
        <v>#VALUE!</v>
      </c>
      <c r="B176" s="78" t="str">
        <f t="shared" si="2"/>
        <v/>
      </c>
      <c r="C176" s="77"/>
      <c r="D176" s="74"/>
      <c r="E176" s="74"/>
      <c r="F176" s="75"/>
      <c r="G176" s="67"/>
      <c r="H176" s="82"/>
      <c r="I176" s="75"/>
      <c r="J176" s="75"/>
      <c r="K176" s="75"/>
      <c r="L176" s="69"/>
      <c r="M176" s="70"/>
      <c r="N176" s="70"/>
      <c r="O176" s="70"/>
      <c r="P176" s="70"/>
      <c r="Q176" s="70"/>
      <c r="R176" s="70"/>
      <c r="S176" s="84"/>
      <c r="T176" s="70"/>
      <c r="U176" s="70"/>
    </row>
    <row r="177" spans="1:21" ht="15.75" customHeight="1" x14ac:dyDescent="0.35">
      <c r="A177" s="46" t="e">
        <f>#VALUE!</f>
        <v>#VALUE!</v>
      </c>
      <c r="B177" s="78" t="str">
        <f t="shared" si="2"/>
        <v/>
      </c>
      <c r="C177" s="77"/>
      <c r="D177" s="74"/>
      <c r="E177" s="74"/>
      <c r="F177" s="75"/>
      <c r="G177" s="67"/>
      <c r="H177" s="82"/>
      <c r="I177" s="75"/>
      <c r="J177" s="75"/>
      <c r="K177" s="75"/>
      <c r="L177" s="69"/>
      <c r="M177" s="70"/>
      <c r="N177" s="70"/>
      <c r="O177" s="70"/>
      <c r="P177" s="70"/>
      <c r="Q177" s="70"/>
      <c r="R177" s="70"/>
      <c r="S177" s="84"/>
      <c r="T177" s="70"/>
      <c r="U177" s="70"/>
    </row>
    <row r="178" spans="1:21" ht="15.75" customHeight="1" x14ac:dyDescent="0.35">
      <c r="A178" s="46" t="e">
        <f>#VALUE!</f>
        <v>#VALUE!</v>
      </c>
      <c r="B178" s="78" t="str">
        <f t="shared" si="2"/>
        <v/>
      </c>
      <c r="C178" s="77"/>
      <c r="D178" s="74"/>
      <c r="E178" s="74"/>
      <c r="F178" s="75"/>
      <c r="G178" s="67"/>
      <c r="H178" s="82"/>
      <c r="I178" s="75"/>
      <c r="J178" s="75"/>
      <c r="K178" s="75"/>
      <c r="L178" s="69"/>
      <c r="M178" s="70"/>
      <c r="N178" s="70"/>
      <c r="O178" s="70"/>
      <c r="P178" s="70"/>
      <c r="Q178" s="70"/>
      <c r="R178" s="70"/>
      <c r="S178" s="84"/>
      <c r="T178" s="70"/>
      <c r="U178" s="70"/>
    </row>
    <row r="179" spans="1:21" ht="15.75" customHeight="1" x14ac:dyDescent="0.35">
      <c r="A179" s="46" t="e">
        <f>#VALUE!</f>
        <v>#VALUE!</v>
      </c>
      <c r="B179" s="78" t="str">
        <f t="shared" si="2"/>
        <v/>
      </c>
      <c r="C179" s="77"/>
      <c r="D179" s="74"/>
      <c r="E179" s="74"/>
      <c r="F179" s="75"/>
      <c r="G179" s="67"/>
      <c r="H179" s="82"/>
      <c r="I179" s="75"/>
      <c r="J179" s="75"/>
      <c r="K179" s="75"/>
      <c r="L179" s="69"/>
      <c r="M179" s="70"/>
      <c r="N179" s="70"/>
      <c r="O179" s="70"/>
      <c r="P179" s="70"/>
      <c r="Q179" s="70"/>
      <c r="R179" s="70"/>
      <c r="S179" s="84"/>
      <c r="T179" s="70"/>
      <c r="U179" s="70"/>
    </row>
    <row r="180" spans="1:21" ht="15.75" customHeight="1" x14ac:dyDescent="0.35">
      <c r="A180" s="46" t="e">
        <f>#VALUE!</f>
        <v>#VALUE!</v>
      </c>
      <c r="B180" s="78" t="str">
        <f t="shared" si="2"/>
        <v/>
      </c>
      <c r="C180" s="77"/>
      <c r="D180" s="74"/>
      <c r="E180" s="74"/>
      <c r="F180" s="75"/>
      <c r="G180" s="67"/>
      <c r="H180" s="82"/>
      <c r="I180" s="75"/>
      <c r="J180" s="75"/>
      <c r="K180" s="75"/>
      <c r="L180" s="69"/>
      <c r="M180" s="70"/>
      <c r="N180" s="70"/>
      <c r="O180" s="70"/>
      <c r="P180" s="70"/>
      <c r="Q180" s="70"/>
      <c r="R180" s="70"/>
      <c r="S180" s="84"/>
      <c r="T180" s="70"/>
      <c r="U180" s="70"/>
    </row>
    <row r="181" spans="1:21" ht="15.75" customHeight="1" x14ac:dyDescent="0.35">
      <c r="A181" s="46" t="e">
        <f>#VALUE!</f>
        <v>#VALUE!</v>
      </c>
      <c r="B181" s="78" t="str">
        <f t="shared" si="2"/>
        <v/>
      </c>
      <c r="C181" s="77"/>
      <c r="D181" s="74"/>
      <c r="E181" s="74"/>
      <c r="F181" s="75"/>
      <c r="G181" s="67"/>
      <c r="H181" s="82"/>
      <c r="I181" s="75"/>
      <c r="J181" s="75"/>
      <c r="K181" s="75"/>
      <c r="L181" s="69"/>
      <c r="M181" s="70"/>
      <c r="N181" s="70"/>
      <c r="O181" s="70"/>
      <c r="P181" s="70"/>
      <c r="Q181" s="70"/>
      <c r="R181" s="70"/>
      <c r="S181" s="84"/>
      <c r="T181" s="70"/>
      <c r="U181" s="70"/>
    </row>
    <row r="182" spans="1:21" ht="15.75" customHeight="1" x14ac:dyDescent="0.35">
      <c r="A182" s="46" t="e">
        <f>#VALUE!</f>
        <v>#VALUE!</v>
      </c>
      <c r="B182" s="78" t="str">
        <f t="shared" si="2"/>
        <v/>
      </c>
      <c r="C182" s="77"/>
      <c r="D182" s="74"/>
      <c r="E182" s="74"/>
      <c r="F182" s="75"/>
      <c r="G182" s="67"/>
      <c r="H182" s="82"/>
      <c r="I182" s="75"/>
      <c r="J182" s="75"/>
      <c r="K182" s="75"/>
      <c r="L182" s="69"/>
      <c r="M182" s="70"/>
      <c r="N182" s="70"/>
      <c r="O182" s="70"/>
      <c r="P182" s="70"/>
      <c r="Q182" s="70"/>
      <c r="R182" s="70"/>
      <c r="S182" s="84"/>
      <c r="T182" s="70"/>
      <c r="U182" s="70"/>
    </row>
    <row r="183" spans="1:21" ht="15.75" customHeight="1" x14ac:dyDescent="0.35">
      <c r="A183" s="46" t="e">
        <f>#VALUE!</f>
        <v>#VALUE!</v>
      </c>
      <c r="B183" s="78" t="str">
        <f t="shared" si="2"/>
        <v/>
      </c>
      <c r="C183" s="77"/>
      <c r="D183" s="74"/>
      <c r="E183" s="74"/>
      <c r="F183" s="75"/>
      <c r="G183" s="67"/>
      <c r="H183" s="82"/>
      <c r="I183" s="75"/>
      <c r="J183" s="75"/>
      <c r="K183" s="75"/>
      <c r="L183" s="69"/>
      <c r="M183" s="70"/>
      <c r="N183" s="70"/>
      <c r="O183" s="70"/>
      <c r="P183" s="70"/>
      <c r="Q183" s="70"/>
      <c r="R183" s="70"/>
      <c r="S183" s="84"/>
      <c r="T183" s="70"/>
      <c r="U183" s="70"/>
    </row>
    <row r="184" spans="1:21" ht="15.75" customHeight="1" x14ac:dyDescent="0.35">
      <c r="A184" s="46" t="e">
        <f>#VALUE!</f>
        <v>#VALUE!</v>
      </c>
      <c r="B184" s="78" t="str">
        <f t="shared" si="2"/>
        <v/>
      </c>
      <c r="C184" s="77"/>
      <c r="D184" s="74"/>
      <c r="E184" s="74"/>
      <c r="F184" s="75"/>
      <c r="G184" s="67"/>
      <c r="H184" s="82"/>
      <c r="I184" s="75"/>
      <c r="J184" s="75"/>
      <c r="K184" s="75"/>
      <c r="L184" s="69"/>
      <c r="M184" s="70"/>
      <c r="N184" s="70"/>
      <c r="O184" s="70"/>
      <c r="P184" s="70"/>
      <c r="Q184" s="70"/>
      <c r="R184" s="70"/>
      <c r="S184" s="84"/>
      <c r="T184" s="70"/>
      <c r="U184" s="70"/>
    </row>
    <row r="185" spans="1:21" ht="15.75" customHeight="1" x14ac:dyDescent="0.35">
      <c r="A185" s="46" t="e">
        <f>#VALUE!</f>
        <v>#VALUE!</v>
      </c>
      <c r="B185" s="78" t="str">
        <f t="shared" si="2"/>
        <v/>
      </c>
      <c r="C185" s="77"/>
      <c r="D185" s="74"/>
      <c r="E185" s="74"/>
      <c r="F185" s="75"/>
      <c r="G185" s="67"/>
      <c r="H185" s="82"/>
      <c r="I185" s="75"/>
      <c r="J185" s="75"/>
      <c r="K185" s="75"/>
      <c r="L185" s="69"/>
      <c r="M185" s="70"/>
      <c r="N185" s="70"/>
      <c r="O185" s="70"/>
      <c r="P185" s="70"/>
      <c r="Q185" s="70"/>
      <c r="R185" s="70"/>
      <c r="S185" s="84"/>
      <c r="T185" s="70"/>
      <c r="U185" s="70"/>
    </row>
    <row r="186" spans="1:21" ht="15.75" customHeight="1" x14ac:dyDescent="0.35">
      <c r="A186" s="46" t="e">
        <f>#VALUE!</f>
        <v>#VALUE!</v>
      </c>
      <c r="B186" s="78" t="str">
        <f t="shared" si="2"/>
        <v/>
      </c>
      <c r="C186" s="77"/>
      <c r="D186" s="74"/>
      <c r="E186" s="74"/>
      <c r="F186" s="75"/>
      <c r="G186" s="67"/>
      <c r="H186" s="82"/>
      <c r="I186" s="75"/>
      <c r="J186" s="75"/>
      <c r="K186" s="75"/>
      <c r="L186" s="69"/>
      <c r="M186" s="70"/>
      <c r="N186" s="70"/>
      <c r="O186" s="70"/>
      <c r="P186" s="70"/>
      <c r="Q186" s="70"/>
      <c r="R186" s="70"/>
      <c r="S186" s="84"/>
      <c r="T186" s="70"/>
      <c r="U186" s="70"/>
    </row>
    <row r="187" spans="1:21" ht="15.75" customHeight="1" x14ac:dyDescent="0.35">
      <c r="A187" s="46" t="e">
        <f>#VALUE!</f>
        <v>#VALUE!</v>
      </c>
      <c r="B187" s="78" t="str">
        <f t="shared" si="2"/>
        <v/>
      </c>
      <c r="C187" s="77"/>
      <c r="D187" s="74"/>
      <c r="E187" s="74"/>
      <c r="F187" s="75"/>
      <c r="G187" s="67"/>
      <c r="H187" s="82"/>
      <c r="I187" s="75"/>
      <c r="J187" s="75"/>
      <c r="K187" s="75"/>
      <c r="L187" s="69"/>
      <c r="M187" s="70"/>
      <c r="N187" s="70"/>
      <c r="O187" s="70"/>
      <c r="P187" s="70"/>
      <c r="Q187" s="70"/>
      <c r="R187" s="70"/>
      <c r="S187" s="84"/>
      <c r="T187" s="70"/>
      <c r="U187" s="70"/>
    </row>
    <row r="188" spans="1:21" ht="15.75" customHeight="1" x14ac:dyDescent="0.35">
      <c r="A188" s="46" t="e">
        <f>#VALUE!</f>
        <v>#VALUE!</v>
      </c>
      <c r="B188" s="78" t="str">
        <f t="shared" si="2"/>
        <v/>
      </c>
      <c r="C188" s="77"/>
      <c r="D188" s="74"/>
      <c r="E188" s="74"/>
      <c r="F188" s="75"/>
      <c r="G188" s="67"/>
      <c r="H188" s="82"/>
      <c r="I188" s="75"/>
      <c r="J188" s="75"/>
      <c r="K188" s="75"/>
      <c r="L188" s="69"/>
      <c r="M188" s="70"/>
      <c r="N188" s="70"/>
      <c r="O188" s="70"/>
      <c r="P188" s="70"/>
      <c r="Q188" s="70"/>
      <c r="R188" s="70"/>
      <c r="S188" s="84"/>
      <c r="T188" s="70"/>
      <c r="U188" s="70"/>
    </row>
    <row r="189" spans="1:21" ht="15.75" customHeight="1" x14ac:dyDescent="0.35">
      <c r="A189" s="46" t="e">
        <f>#VALUE!</f>
        <v>#VALUE!</v>
      </c>
      <c r="B189" s="78" t="str">
        <f t="shared" si="2"/>
        <v/>
      </c>
      <c r="C189" s="77"/>
      <c r="D189" s="74"/>
      <c r="E189" s="74"/>
      <c r="F189" s="75"/>
      <c r="G189" s="67"/>
      <c r="H189" s="82"/>
      <c r="I189" s="75"/>
      <c r="J189" s="75"/>
      <c r="K189" s="75"/>
      <c r="L189" s="69"/>
      <c r="M189" s="70"/>
      <c r="N189" s="70"/>
      <c r="O189" s="70"/>
      <c r="P189" s="70"/>
      <c r="Q189" s="70"/>
      <c r="R189" s="70"/>
      <c r="S189" s="84"/>
      <c r="T189" s="70"/>
      <c r="U189" s="70"/>
    </row>
    <row r="190" spans="1:21" ht="15.75" customHeight="1" x14ac:dyDescent="0.35">
      <c r="A190" s="46" t="e">
        <f>#VALUE!</f>
        <v>#VALUE!</v>
      </c>
      <c r="B190" s="78" t="str">
        <f t="shared" si="2"/>
        <v/>
      </c>
      <c r="C190" s="77"/>
      <c r="D190" s="74"/>
      <c r="E190" s="74"/>
      <c r="F190" s="75"/>
      <c r="G190" s="67"/>
      <c r="H190" s="82"/>
      <c r="I190" s="75"/>
      <c r="J190" s="75"/>
      <c r="K190" s="75"/>
      <c r="L190" s="69"/>
      <c r="M190" s="70"/>
      <c r="N190" s="70"/>
      <c r="O190" s="70"/>
      <c r="P190" s="70"/>
      <c r="Q190" s="70"/>
      <c r="R190" s="70"/>
      <c r="S190" s="84"/>
      <c r="T190" s="70"/>
      <c r="U190" s="70"/>
    </row>
    <row r="191" spans="1:21" ht="15.75" customHeight="1" x14ac:dyDescent="0.35">
      <c r="A191" s="46" t="e">
        <f>#VALUE!</f>
        <v>#VALUE!</v>
      </c>
      <c r="B191" s="78" t="str">
        <f t="shared" si="2"/>
        <v/>
      </c>
      <c r="C191" s="77"/>
      <c r="D191" s="74"/>
      <c r="E191" s="74"/>
      <c r="F191" s="75"/>
      <c r="G191" s="67"/>
      <c r="H191" s="82"/>
      <c r="I191" s="75"/>
      <c r="J191" s="75"/>
      <c r="K191" s="75"/>
      <c r="L191" s="69"/>
      <c r="M191" s="70"/>
      <c r="N191" s="70"/>
      <c r="O191" s="70"/>
      <c r="P191" s="70"/>
      <c r="Q191" s="70"/>
      <c r="R191" s="70"/>
      <c r="S191" s="84"/>
      <c r="T191" s="70"/>
      <c r="U191" s="70"/>
    </row>
    <row r="192" spans="1:21" ht="15.75" customHeight="1" x14ac:dyDescent="0.35">
      <c r="A192" s="46" t="e">
        <f>#VALUE!</f>
        <v>#VALUE!</v>
      </c>
      <c r="B192" s="78" t="str">
        <f t="shared" si="2"/>
        <v/>
      </c>
      <c r="C192" s="77"/>
      <c r="D192" s="74"/>
      <c r="E192" s="74"/>
      <c r="F192" s="75"/>
      <c r="G192" s="67"/>
      <c r="H192" s="82"/>
      <c r="I192" s="75"/>
      <c r="J192" s="75"/>
      <c r="K192" s="75"/>
      <c r="L192" s="69"/>
      <c r="M192" s="70"/>
      <c r="N192" s="70"/>
      <c r="O192" s="70"/>
      <c r="P192" s="70"/>
      <c r="Q192" s="70"/>
      <c r="R192" s="70"/>
      <c r="S192" s="84"/>
      <c r="T192" s="70"/>
      <c r="U192" s="70"/>
    </row>
    <row r="193" spans="1:21" ht="15.75" customHeight="1" x14ac:dyDescent="0.35">
      <c r="A193" s="46" t="e">
        <f>#VALUE!</f>
        <v>#VALUE!</v>
      </c>
      <c r="B193" s="78" t="str">
        <f t="shared" si="2"/>
        <v/>
      </c>
      <c r="C193" s="77"/>
      <c r="D193" s="74"/>
      <c r="E193" s="74"/>
      <c r="F193" s="75"/>
      <c r="G193" s="67"/>
      <c r="H193" s="82"/>
      <c r="I193" s="75"/>
      <c r="J193" s="75"/>
      <c r="K193" s="75"/>
      <c r="L193" s="69"/>
      <c r="M193" s="70"/>
      <c r="N193" s="70"/>
      <c r="O193" s="70"/>
      <c r="P193" s="70"/>
      <c r="Q193" s="70"/>
      <c r="R193" s="70"/>
      <c r="S193" s="84"/>
      <c r="T193" s="70"/>
      <c r="U193" s="70"/>
    </row>
    <row r="194" spans="1:21" ht="15.75" customHeight="1" x14ac:dyDescent="0.35">
      <c r="A194" s="46" t="e">
        <f>#VALUE!</f>
        <v>#VALUE!</v>
      </c>
      <c r="B194" s="78" t="str">
        <f t="shared" si="2"/>
        <v/>
      </c>
      <c r="C194" s="77"/>
      <c r="D194" s="74"/>
      <c r="E194" s="74"/>
      <c r="F194" s="75"/>
      <c r="G194" s="67"/>
      <c r="H194" s="82"/>
      <c r="I194" s="75"/>
      <c r="J194" s="75"/>
      <c r="K194" s="75"/>
      <c r="L194" s="69"/>
      <c r="M194" s="70"/>
      <c r="N194" s="70"/>
      <c r="O194" s="70"/>
      <c r="P194" s="70"/>
      <c r="Q194" s="70"/>
      <c r="R194" s="70"/>
      <c r="S194" s="84"/>
      <c r="T194" s="70"/>
      <c r="U194" s="70"/>
    </row>
    <row r="195" spans="1:21" ht="15.75" customHeight="1" x14ac:dyDescent="0.35">
      <c r="A195" s="46" t="e">
        <f>#VALUE!</f>
        <v>#VALUE!</v>
      </c>
      <c r="B195" s="78" t="str">
        <f t="shared" si="2"/>
        <v/>
      </c>
      <c r="C195" s="77"/>
      <c r="D195" s="74"/>
      <c r="E195" s="74"/>
      <c r="F195" s="75"/>
      <c r="G195" s="67"/>
      <c r="H195" s="82"/>
      <c r="I195" s="75"/>
      <c r="J195" s="75"/>
      <c r="K195" s="75"/>
      <c r="L195" s="69"/>
      <c r="M195" s="70"/>
      <c r="N195" s="70"/>
      <c r="O195" s="70"/>
      <c r="P195" s="70"/>
      <c r="Q195" s="70"/>
      <c r="R195" s="70"/>
      <c r="S195" s="84"/>
      <c r="T195" s="70"/>
      <c r="U195" s="70"/>
    </row>
    <row r="196" spans="1:21" ht="15.75" customHeight="1" x14ac:dyDescent="0.35">
      <c r="A196" s="46" t="e">
        <f>#VALUE!</f>
        <v>#VALUE!</v>
      </c>
      <c r="B196" s="78" t="str">
        <f t="shared" si="2"/>
        <v/>
      </c>
      <c r="C196" s="77"/>
      <c r="D196" s="74"/>
      <c r="E196" s="74"/>
      <c r="F196" s="75"/>
      <c r="G196" s="67"/>
      <c r="H196" s="82"/>
      <c r="I196" s="75"/>
      <c r="J196" s="75"/>
      <c r="K196" s="75"/>
      <c r="L196" s="69"/>
      <c r="M196" s="70"/>
      <c r="N196" s="70"/>
      <c r="O196" s="70"/>
      <c r="P196" s="70"/>
      <c r="Q196" s="70"/>
      <c r="R196" s="70"/>
      <c r="S196" s="84"/>
      <c r="T196" s="70"/>
      <c r="U196" s="70"/>
    </row>
    <row r="197" spans="1:21" ht="15.75" customHeight="1" x14ac:dyDescent="0.35">
      <c r="A197" s="46" t="e">
        <f>#VALUE!</f>
        <v>#VALUE!</v>
      </c>
      <c r="B197" s="78" t="str">
        <f t="shared" si="2"/>
        <v/>
      </c>
      <c r="C197" s="77"/>
      <c r="D197" s="74"/>
      <c r="E197" s="74"/>
      <c r="F197" s="75"/>
      <c r="G197" s="67"/>
      <c r="H197" s="82"/>
      <c r="I197" s="75"/>
      <c r="J197" s="75"/>
      <c r="K197" s="75"/>
      <c r="L197" s="69"/>
      <c r="M197" s="70"/>
      <c r="N197" s="70"/>
      <c r="O197" s="70"/>
      <c r="P197" s="70"/>
      <c r="Q197" s="70"/>
      <c r="R197" s="70"/>
      <c r="S197" s="84"/>
      <c r="T197" s="70"/>
      <c r="U197" s="70"/>
    </row>
    <row r="198" spans="1:21" ht="15.75" customHeight="1" x14ac:dyDescent="0.35">
      <c r="A198" s="46" t="e">
        <f>#VALUE!</f>
        <v>#VALUE!</v>
      </c>
      <c r="B198" s="78" t="str">
        <f t="shared" si="2"/>
        <v/>
      </c>
      <c r="C198" s="77"/>
      <c r="D198" s="74"/>
      <c r="E198" s="74"/>
      <c r="F198" s="75"/>
      <c r="G198" s="67"/>
      <c r="H198" s="82"/>
      <c r="I198" s="75"/>
      <c r="J198" s="75"/>
      <c r="K198" s="75"/>
      <c r="L198" s="69"/>
      <c r="M198" s="70"/>
      <c r="N198" s="70"/>
      <c r="O198" s="70"/>
      <c r="P198" s="70"/>
      <c r="Q198" s="70"/>
      <c r="R198" s="70"/>
      <c r="S198" s="84"/>
      <c r="T198" s="70"/>
      <c r="U198" s="70"/>
    </row>
    <row r="199" spans="1:21" ht="15.75" customHeight="1" x14ac:dyDescent="0.35">
      <c r="A199" s="46" t="e">
        <f>#VALUE!</f>
        <v>#VALUE!</v>
      </c>
      <c r="B199" s="78" t="str">
        <f t="shared" si="2"/>
        <v/>
      </c>
      <c r="C199" s="77"/>
      <c r="D199" s="74"/>
      <c r="E199" s="74"/>
      <c r="F199" s="75"/>
      <c r="G199" s="67"/>
      <c r="H199" s="82"/>
      <c r="I199" s="75"/>
      <c r="J199" s="75"/>
      <c r="K199" s="75"/>
      <c r="L199" s="69"/>
      <c r="M199" s="70"/>
      <c r="N199" s="70"/>
      <c r="O199" s="70"/>
      <c r="P199" s="70"/>
      <c r="Q199" s="70"/>
      <c r="R199" s="70"/>
      <c r="S199" s="84"/>
      <c r="T199" s="70"/>
      <c r="U199" s="70"/>
    </row>
    <row r="200" spans="1:21" ht="15.75" customHeight="1" x14ac:dyDescent="0.35">
      <c r="A200" s="46" t="e">
        <f>#VALUE!</f>
        <v>#VALUE!</v>
      </c>
      <c r="B200" s="78" t="str">
        <f t="shared" ref="B200:B213" si="3">IF(C200="Employee",B199+1,IF(C200="","",B199))</f>
        <v/>
      </c>
      <c r="C200" s="77"/>
      <c r="D200" s="74"/>
      <c r="E200" s="74"/>
      <c r="F200" s="75"/>
      <c r="G200" s="67"/>
      <c r="H200" s="82"/>
      <c r="I200" s="75"/>
      <c r="J200" s="75"/>
      <c r="K200" s="75"/>
      <c r="L200" s="69"/>
      <c r="M200" s="70"/>
      <c r="N200" s="70"/>
      <c r="O200" s="70"/>
      <c r="P200" s="70"/>
      <c r="Q200" s="70"/>
      <c r="R200" s="70"/>
      <c r="S200" s="84"/>
      <c r="T200" s="70"/>
      <c r="U200" s="70"/>
    </row>
    <row r="201" spans="1:21" ht="15.75" customHeight="1" x14ac:dyDescent="0.35">
      <c r="A201" s="46" t="e">
        <f>#VALUE!</f>
        <v>#VALUE!</v>
      </c>
      <c r="B201" s="78" t="str">
        <f t="shared" si="3"/>
        <v/>
      </c>
      <c r="C201" s="77"/>
      <c r="D201" s="74"/>
      <c r="E201" s="74"/>
      <c r="F201" s="75"/>
      <c r="G201" s="67"/>
      <c r="H201" s="82"/>
      <c r="I201" s="75"/>
      <c r="J201" s="75"/>
      <c r="K201" s="75"/>
      <c r="L201" s="69"/>
      <c r="M201" s="70"/>
      <c r="N201" s="70"/>
      <c r="O201" s="70"/>
      <c r="P201" s="70"/>
      <c r="Q201" s="70"/>
      <c r="R201" s="70"/>
      <c r="S201" s="84"/>
      <c r="T201" s="70"/>
      <c r="U201" s="70"/>
    </row>
    <row r="202" spans="1:21" ht="15.75" customHeight="1" x14ac:dyDescent="0.35">
      <c r="A202" s="46" t="e">
        <f>#VALUE!</f>
        <v>#VALUE!</v>
      </c>
      <c r="B202" s="78" t="str">
        <f t="shared" si="3"/>
        <v/>
      </c>
      <c r="C202" s="77"/>
      <c r="D202" s="74"/>
      <c r="E202" s="74"/>
      <c r="F202" s="75"/>
      <c r="G202" s="67"/>
      <c r="H202" s="82"/>
      <c r="I202" s="75"/>
      <c r="J202" s="75"/>
      <c r="K202" s="75"/>
      <c r="L202" s="69"/>
      <c r="M202" s="70"/>
      <c r="N202" s="70"/>
      <c r="O202" s="70"/>
      <c r="P202" s="70"/>
      <c r="Q202" s="70"/>
      <c r="R202" s="70"/>
      <c r="S202" s="84"/>
      <c r="T202" s="70"/>
      <c r="U202" s="70"/>
    </row>
    <row r="203" spans="1:21" ht="15.75" customHeight="1" x14ac:dyDescent="0.35">
      <c r="A203" s="46" t="e">
        <f>#VALUE!</f>
        <v>#VALUE!</v>
      </c>
      <c r="B203" s="78" t="str">
        <f t="shared" si="3"/>
        <v/>
      </c>
      <c r="C203" s="77"/>
      <c r="D203" s="74"/>
      <c r="E203" s="74"/>
      <c r="F203" s="75"/>
      <c r="G203" s="67"/>
      <c r="H203" s="82"/>
      <c r="I203" s="75"/>
      <c r="J203" s="75"/>
      <c r="K203" s="75"/>
      <c r="L203" s="69"/>
      <c r="M203" s="70"/>
      <c r="N203" s="70"/>
      <c r="O203" s="70"/>
      <c r="P203" s="70"/>
      <c r="Q203" s="70"/>
      <c r="R203" s="70"/>
      <c r="S203" s="84"/>
      <c r="T203" s="70"/>
      <c r="U203" s="70"/>
    </row>
    <row r="204" spans="1:21" ht="15.75" customHeight="1" x14ac:dyDescent="0.35">
      <c r="A204" s="46" t="e">
        <f>#VALUE!</f>
        <v>#VALUE!</v>
      </c>
      <c r="B204" s="78" t="str">
        <f t="shared" si="3"/>
        <v/>
      </c>
      <c r="C204" s="77"/>
      <c r="D204" s="74"/>
      <c r="E204" s="74"/>
      <c r="F204" s="75"/>
      <c r="G204" s="67"/>
      <c r="H204" s="82"/>
      <c r="I204" s="75"/>
      <c r="J204" s="75"/>
      <c r="K204" s="75"/>
      <c r="L204" s="69"/>
      <c r="M204" s="70"/>
      <c r="N204" s="70"/>
      <c r="O204" s="70"/>
      <c r="P204" s="70"/>
      <c r="Q204" s="70"/>
      <c r="R204" s="70"/>
      <c r="S204" s="84"/>
      <c r="T204" s="70"/>
      <c r="U204" s="70"/>
    </row>
    <row r="205" spans="1:21" ht="15.75" customHeight="1" x14ac:dyDescent="0.35">
      <c r="A205" s="46" t="e">
        <f>#VALUE!</f>
        <v>#VALUE!</v>
      </c>
      <c r="B205" s="78" t="str">
        <f t="shared" si="3"/>
        <v/>
      </c>
      <c r="C205" s="77"/>
      <c r="D205" s="74"/>
      <c r="E205" s="74"/>
      <c r="F205" s="75"/>
      <c r="G205" s="67"/>
      <c r="H205" s="82"/>
      <c r="I205" s="75"/>
      <c r="J205" s="75"/>
      <c r="K205" s="75"/>
      <c r="L205" s="69"/>
      <c r="M205" s="70"/>
      <c r="N205" s="70"/>
      <c r="O205" s="70"/>
      <c r="P205" s="70"/>
      <c r="Q205" s="70"/>
      <c r="R205" s="70"/>
      <c r="S205" s="84"/>
      <c r="T205" s="70"/>
      <c r="U205" s="70"/>
    </row>
    <row r="206" spans="1:21" ht="15.75" customHeight="1" x14ac:dyDescent="0.35">
      <c r="A206" s="46" t="e">
        <f>#VALUE!</f>
        <v>#VALUE!</v>
      </c>
      <c r="B206" s="78" t="str">
        <f t="shared" si="3"/>
        <v/>
      </c>
      <c r="C206" s="77"/>
      <c r="D206" s="74"/>
      <c r="E206" s="74"/>
      <c r="F206" s="75"/>
      <c r="G206" s="67"/>
      <c r="H206" s="82"/>
      <c r="I206" s="75"/>
      <c r="J206" s="75"/>
      <c r="K206" s="75"/>
      <c r="L206" s="69"/>
      <c r="M206" s="70"/>
      <c r="N206" s="70"/>
      <c r="O206" s="70"/>
      <c r="P206" s="70"/>
      <c r="Q206" s="70"/>
      <c r="R206" s="70"/>
      <c r="S206" s="84"/>
      <c r="T206" s="70"/>
      <c r="U206" s="70"/>
    </row>
    <row r="207" spans="1:21" ht="15.75" customHeight="1" x14ac:dyDescent="0.35">
      <c r="A207" s="46" t="e">
        <f>#VALUE!</f>
        <v>#VALUE!</v>
      </c>
      <c r="B207" s="78" t="str">
        <f t="shared" si="3"/>
        <v/>
      </c>
      <c r="C207" s="77"/>
      <c r="D207" s="74"/>
      <c r="E207" s="74"/>
      <c r="F207" s="75"/>
      <c r="G207" s="67"/>
      <c r="H207" s="82"/>
      <c r="I207" s="75"/>
      <c r="J207" s="75"/>
      <c r="K207" s="75"/>
      <c r="L207" s="69"/>
      <c r="M207" s="70"/>
      <c r="N207" s="70"/>
      <c r="O207" s="70"/>
      <c r="P207" s="70"/>
      <c r="Q207" s="70"/>
      <c r="R207" s="70"/>
      <c r="S207" s="84"/>
      <c r="T207" s="70"/>
      <c r="U207" s="70"/>
    </row>
    <row r="208" spans="1:21" ht="15.75" customHeight="1" x14ac:dyDescent="0.35">
      <c r="A208" s="46" t="e">
        <f>#VALUE!</f>
        <v>#VALUE!</v>
      </c>
      <c r="B208" s="78" t="str">
        <f t="shared" si="3"/>
        <v/>
      </c>
      <c r="C208" s="77"/>
      <c r="D208" s="74"/>
      <c r="E208" s="74"/>
      <c r="F208" s="75"/>
      <c r="G208" s="67"/>
      <c r="H208" s="82"/>
      <c r="I208" s="75"/>
      <c r="J208" s="75"/>
      <c r="K208" s="75"/>
      <c r="L208" s="69"/>
      <c r="M208" s="70"/>
      <c r="N208" s="70"/>
      <c r="O208" s="70"/>
      <c r="P208" s="70"/>
      <c r="Q208" s="70"/>
      <c r="R208" s="70"/>
      <c r="S208" s="84"/>
      <c r="T208" s="70"/>
      <c r="U208" s="70"/>
    </row>
    <row r="209" spans="1:21" ht="15.75" customHeight="1" x14ac:dyDescent="0.35">
      <c r="A209" s="46" t="e">
        <f>#VALUE!</f>
        <v>#VALUE!</v>
      </c>
      <c r="B209" s="78" t="str">
        <f t="shared" si="3"/>
        <v/>
      </c>
      <c r="C209" s="77"/>
      <c r="D209" s="74"/>
      <c r="E209" s="74"/>
      <c r="F209" s="75"/>
      <c r="G209" s="67"/>
      <c r="H209" s="82"/>
      <c r="I209" s="75"/>
      <c r="J209" s="75"/>
      <c r="K209" s="75"/>
      <c r="L209" s="69"/>
      <c r="M209" s="70"/>
      <c r="N209" s="70"/>
      <c r="O209" s="70"/>
      <c r="P209" s="70"/>
      <c r="Q209" s="70"/>
      <c r="R209" s="70"/>
      <c r="S209" s="84"/>
      <c r="T209" s="70"/>
      <c r="U209" s="70"/>
    </row>
    <row r="210" spans="1:21" ht="15.75" customHeight="1" x14ac:dyDescent="0.35">
      <c r="A210" s="46" t="e">
        <f>#VALUE!</f>
        <v>#VALUE!</v>
      </c>
      <c r="B210" s="78" t="str">
        <f t="shared" si="3"/>
        <v/>
      </c>
      <c r="C210" s="77"/>
      <c r="D210" s="74"/>
      <c r="E210" s="74"/>
      <c r="F210" s="75"/>
      <c r="G210" s="67"/>
      <c r="H210" s="82"/>
      <c r="I210" s="75"/>
      <c r="J210" s="75"/>
      <c r="K210" s="75"/>
      <c r="L210" s="69"/>
      <c r="M210" s="70"/>
      <c r="N210" s="70"/>
      <c r="O210" s="70"/>
      <c r="P210" s="70"/>
      <c r="Q210" s="70"/>
      <c r="R210" s="70"/>
      <c r="S210" s="84"/>
      <c r="T210" s="70"/>
      <c r="U210" s="70"/>
    </row>
    <row r="211" spans="1:21" ht="15.75" customHeight="1" x14ac:dyDescent="0.35">
      <c r="A211" s="46" t="e">
        <f>#VALUE!</f>
        <v>#VALUE!</v>
      </c>
      <c r="B211" s="78" t="str">
        <f t="shared" si="3"/>
        <v/>
      </c>
      <c r="C211" s="77"/>
      <c r="D211" s="74"/>
      <c r="E211" s="74"/>
      <c r="F211" s="75"/>
      <c r="G211" s="67"/>
      <c r="H211" s="82"/>
      <c r="I211" s="75"/>
      <c r="J211" s="75"/>
      <c r="K211" s="75"/>
      <c r="L211" s="69"/>
      <c r="M211" s="70"/>
      <c r="N211" s="70"/>
      <c r="O211" s="70"/>
      <c r="P211" s="70"/>
      <c r="Q211" s="70"/>
      <c r="R211" s="70"/>
      <c r="S211" s="84"/>
      <c r="T211" s="70"/>
      <c r="U211" s="70"/>
    </row>
    <row r="212" spans="1:21" ht="15.75" customHeight="1" x14ac:dyDescent="0.35">
      <c r="A212" s="46" t="e">
        <f>#VALUE!</f>
        <v>#VALUE!</v>
      </c>
      <c r="B212" s="78" t="str">
        <f t="shared" si="3"/>
        <v/>
      </c>
      <c r="C212" s="77"/>
      <c r="D212" s="74"/>
      <c r="E212" s="74"/>
      <c r="F212" s="75"/>
      <c r="G212" s="67"/>
      <c r="H212" s="82"/>
      <c r="I212" s="75"/>
      <c r="J212" s="75"/>
      <c r="K212" s="75"/>
      <c r="L212" s="69"/>
      <c r="M212" s="70"/>
      <c r="N212" s="70"/>
      <c r="O212" s="70"/>
      <c r="P212" s="70"/>
      <c r="Q212" s="70"/>
      <c r="R212" s="70"/>
      <c r="S212" s="84"/>
      <c r="T212" s="70"/>
      <c r="U212" s="70"/>
    </row>
    <row r="213" spans="1:21" ht="15.75" customHeight="1" x14ac:dyDescent="0.35">
      <c r="A213" s="46" t="e">
        <f>#VALUE!</f>
        <v>#VALUE!</v>
      </c>
      <c r="B213" s="78" t="str">
        <f t="shared" si="3"/>
        <v/>
      </c>
      <c r="C213" s="77"/>
      <c r="D213" s="74"/>
      <c r="E213" s="74"/>
      <c r="F213" s="75"/>
      <c r="G213" s="67"/>
      <c r="H213" s="82"/>
      <c r="I213" s="75"/>
      <c r="J213" s="75"/>
      <c r="K213" s="75"/>
      <c r="L213" s="69"/>
      <c r="M213" s="70"/>
      <c r="N213" s="70"/>
      <c r="O213" s="70"/>
      <c r="P213" s="70"/>
      <c r="Q213" s="70"/>
      <c r="R213" s="70"/>
      <c r="S213" s="84"/>
      <c r="T213" s="70"/>
      <c r="U213" s="70"/>
    </row>
  </sheetData>
  <sheetProtection formatCells="0" formatColumns="0" formatRows="0"/>
  <mergeCells count="1">
    <mergeCell ref="C2:J2"/>
  </mergeCells>
  <conditionalFormatting sqref="E6">
    <cfRule type="expression" dxfId="1" priority="78" stopIfTrue="1">
      <formula>LEN(E6)&gt;20</formula>
    </cfRule>
  </conditionalFormatting>
  <conditionalFormatting sqref="D6">
    <cfRule type="expression" dxfId="0" priority="3" stopIfTrue="1">
      <formula>LEN(D6)&gt;20</formula>
    </cfRule>
  </conditionalFormatting>
  <dataValidations count="5">
    <dataValidation type="list" allowBlank="1" showInputMessage="1" showErrorMessage="1" errorTitle="Member Gender" error="Please select valid member gender from drop-down box." sqref="F6" xr:uid="{00000000-0002-0000-0100-000000000000}">
      <formula1>"M, F"</formula1>
    </dataValidation>
    <dataValidation type="list" allowBlank="1" showInputMessage="1" showErrorMessage="1" errorTitle="Coverage Type" error="Please select valid coverage type from drop-down box." sqref="I6:K6" xr:uid="{00000000-0002-0000-0100-000001000000}">
      <formula1>"Employee, Employee + Spouse, Employee + Child(ren), Family, Waiver-Spousal cov, Waiver-Medicare cov,Waiver-Individual cov, Waiver-Other"</formula1>
    </dataValidation>
    <dataValidation type="list" allowBlank="1" showInputMessage="1" showErrorMessage="1" errorTitle="Member Relationship" error="Please select valid member relationship from drop-down box." sqref="C6" xr:uid="{00000000-0002-0000-0100-000002000000}">
      <formula1>"Employee, Spouse, Child, Guardian, Domestic Partner"</formula1>
    </dataValidation>
    <dataValidation type="list" allowBlank="1" showInputMessage="1" showErrorMessage="1" errorTitle="Coverage Type" error="Please select valid coverage type from drop-down box." sqref="I7:K213" xr:uid="{00000000-0002-0000-0100-000003000000}">
      <formula1>"EE, ES, EC, FAM, Waiver"</formula1>
    </dataValidation>
    <dataValidation type="list" allowBlank="1" showInputMessage="1" showErrorMessage="1" errorTitle="Member Relationship" error="Please select valid member relationship from drop-down box." sqref="C7:C213" xr:uid="{00000000-0002-0000-0100-000004000000}">
      <formula1>"Employee, Spouse, Child"</formula1>
    </dataValidation>
  </dataValidations>
  <pageMargins left="0.7" right="0.7" top="0.75" bottom="0.75" header="0.3" footer="0.3"/>
  <pageSetup scale="26"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sheetPr>
  <dimension ref="A1:FX102"/>
  <sheetViews>
    <sheetView zoomScale="75" zoomScaleNormal="75" workbookViewId="0">
      <selection activeCell="B4" sqref="B4"/>
    </sheetView>
  </sheetViews>
  <sheetFormatPr defaultRowHeight="14.5" x14ac:dyDescent="0.35"/>
  <cols>
    <col min="1" max="1" width="5.453125" customWidth="1"/>
    <col min="2" max="2" width="24.54296875" customWidth="1"/>
    <col min="3" max="3" width="10.26953125" customWidth="1"/>
    <col min="4" max="4" width="15.81640625" customWidth="1"/>
    <col min="5" max="5" width="18.453125" customWidth="1"/>
    <col min="6" max="6" width="6.7265625" customWidth="1"/>
    <col min="7" max="7" width="11.7265625" customWidth="1"/>
    <col min="8" max="8" width="19.453125" customWidth="1"/>
    <col min="9" max="9" width="12.7265625" customWidth="1"/>
    <col min="10" max="10" width="17" customWidth="1"/>
    <col min="11" max="11" width="10.453125" customWidth="1"/>
    <col min="12" max="12" width="19" customWidth="1"/>
    <col min="13" max="13" width="11.7265625" customWidth="1"/>
    <col min="14" max="14" width="18.1796875" customWidth="1"/>
    <col min="15" max="15" width="12.7265625" customWidth="1"/>
    <col min="16" max="16" width="11.7265625" customWidth="1"/>
    <col min="17" max="17" width="18.1796875" customWidth="1"/>
    <col min="18" max="18" width="12.7265625" customWidth="1"/>
    <col min="19" max="19" width="11.7265625" customWidth="1"/>
    <col min="20" max="20" width="18.1796875" customWidth="1"/>
    <col min="21" max="21" width="12.7265625" customWidth="1"/>
    <col min="22" max="22" width="11.7265625" customWidth="1"/>
    <col min="23" max="23" width="18.1796875" customWidth="1"/>
    <col min="24" max="24" width="12.7265625" customWidth="1"/>
    <col min="25" max="25" width="11.7265625" customWidth="1"/>
    <col min="26" max="26" width="18.1796875" customWidth="1"/>
    <col min="27" max="27" width="12.7265625" customWidth="1"/>
    <col min="28" max="28" width="11.7265625" customWidth="1"/>
    <col min="29" max="29" width="18.1796875" customWidth="1"/>
    <col min="30" max="30" width="12.7265625" customWidth="1"/>
    <col min="31" max="31" width="11.7265625" customWidth="1"/>
    <col min="32" max="32" width="18.1796875" customWidth="1"/>
    <col min="33" max="33" width="12.7265625" customWidth="1"/>
    <col min="34" max="34" width="11.7265625" customWidth="1"/>
    <col min="35" max="35" width="18.1796875" customWidth="1"/>
    <col min="36" max="36" width="12.7265625" customWidth="1"/>
    <col min="37" max="37" width="11.7265625" customWidth="1"/>
    <col min="38" max="38" width="18.1796875" customWidth="1"/>
    <col min="39" max="39" width="12.7265625" customWidth="1"/>
    <col min="40" max="40" width="11.7265625" customWidth="1"/>
    <col min="41" max="41" width="18.1796875" customWidth="1"/>
    <col min="42" max="42" width="12.7265625" customWidth="1"/>
    <col min="43" max="43" width="11.7265625" customWidth="1"/>
    <col min="44" max="44" width="18.1796875" customWidth="1"/>
    <col min="45" max="45" width="12.7265625" customWidth="1"/>
  </cols>
  <sheetData>
    <row r="1" spans="1:180" s="34" customFormat="1" ht="15.5" thickTop="1" thickBot="1" x14ac:dyDescent="0.4">
      <c r="A1" s="193" t="s">
        <v>18</v>
      </c>
      <c r="B1" s="194"/>
      <c r="C1" s="194"/>
      <c r="D1" s="194"/>
      <c r="E1" s="194"/>
      <c r="F1" s="194"/>
      <c r="G1" s="194"/>
      <c r="H1" s="194"/>
      <c r="I1" s="194"/>
      <c r="J1" s="194"/>
      <c r="K1" s="194"/>
      <c r="L1" s="195"/>
      <c r="M1" s="196" t="s">
        <v>0</v>
      </c>
      <c r="N1" s="192"/>
      <c r="O1" s="192"/>
      <c r="P1" s="192" t="s">
        <v>19</v>
      </c>
      <c r="Q1" s="192"/>
      <c r="R1" s="192"/>
      <c r="S1" s="192" t="s">
        <v>20</v>
      </c>
      <c r="T1" s="192"/>
      <c r="U1" s="192"/>
      <c r="V1" s="192" t="s">
        <v>21</v>
      </c>
      <c r="W1" s="192"/>
      <c r="X1" s="192"/>
      <c r="Y1" s="192" t="s">
        <v>22</v>
      </c>
      <c r="Z1" s="192"/>
      <c r="AA1" s="192"/>
      <c r="AB1" s="192" t="s">
        <v>23</v>
      </c>
      <c r="AC1" s="192"/>
      <c r="AD1" s="192"/>
      <c r="AE1" s="192" t="s">
        <v>24</v>
      </c>
      <c r="AF1" s="192"/>
      <c r="AG1" s="192"/>
      <c r="AH1" s="192" t="s">
        <v>25</v>
      </c>
      <c r="AI1" s="192"/>
      <c r="AJ1" s="192"/>
      <c r="AK1" s="192" t="s">
        <v>26</v>
      </c>
      <c r="AL1" s="192"/>
      <c r="AM1" s="192"/>
      <c r="AN1" s="192" t="s">
        <v>27</v>
      </c>
      <c r="AO1" s="192"/>
      <c r="AP1" s="192"/>
      <c r="AQ1" s="192" t="s">
        <v>28</v>
      </c>
      <c r="AR1" s="192"/>
      <c r="AS1" s="192"/>
      <c r="AT1" s="35"/>
    </row>
    <row r="2" spans="1:180" s="2" customFormat="1" ht="96" customHeight="1" thickBot="1" x14ac:dyDescent="0.4">
      <c r="A2" s="1"/>
      <c r="B2" s="31" t="s">
        <v>16</v>
      </c>
      <c r="C2" s="32" t="s">
        <v>15</v>
      </c>
      <c r="D2" s="33" t="s">
        <v>14</v>
      </c>
      <c r="E2" s="33" t="s">
        <v>13</v>
      </c>
      <c r="F2" s="33" t="s">
        <v>12</v>
      </c>
      <c r="G2" s="33" t="s">
        <v>11</v>
      </c>
      <c r="H2" s="33" t="s">
        <v>10</v>
      </c>
      <c r="I2" s="33" t="s">
        <v>4</v>
      </c>
      <c r="J2" s="33" t="s">
        <v>9</v>
      </c>
      <c r="K2" s="33" t="s">
        <v>8</v>
      </c>
      <c r="L2" s="36" t="s">
        <v>7</v>
      </c>
      <c r="M2" s="40" t="s">
        <v>6</v>
      </c>
      <c r="N2" s="41" t="s">
        <v>5</v>
      </c>
      <c r="O2" s="43" t="s">
        <v>4</v>
      </c>
      <c r="P2" s="40" t="s">
        <v>6</v>
      </c>
      <c r="Q2" s="41" t="s">
        <v>5</v>
      </c>
      <c r="R2" s="42" t="s">
        <v>4</v>
      </c>
      <c r="S2" s="40" t="s">
        <v>6</v>
      </c>
      <c r="T2" s="41" t="s">
        <v>5</v>
      </c>
      <c r="U2" s="42" t="s">
        <v>4</v>
      </c>
      <c r="V2" s="40" t="s">
        <v>6</v>
      </c>
      <c r="W2" s="41" t="s">
        <v>5</v>
      </c>
      <c r="X2" s="43" t="s">
        <v>4</v>
      </c>
      <c r="Y2" s="40" t="s">
        <v>6</v>
      </c>
      <c r="Z2" s="41" t="s">
        <v>5</v>
      </c>
      <c r="AA2" s="42" t="s">
        <v>4</v>
      </c>
      <c r="AB2" s="40" t="s">
        <v>6</v>
      </c>
      <c r="AC2" s="41" t="s">
        <v>5</v>
      </c>
      <c r="AD2" s="42" t="s">
        <v>4</v>
      </c>
      <c r="AE2" s="40" t="s">
        <v>6</v>
      </c>
      <c r="AF2" s="41" t="s">
        <v>5</v>
      </c>
      <c r="AG2" s="42" t="s">
        <v>4</v>
      </c>
      <c r="AH2" s="40" t="s">
        <v>6</v>
      </c>
      <c r="AI2" s="41" t="s">
        <v>5</v>
      </c>
      <c r="AJ2" s="42" t="s">
        <v>4</v>
      </c>
      <c r="AK2" s="40" t="s">
        <v>6</v>
      </c>
      <c r="AL2" s="41" t="s">
        <v>5</v>
      </c>
      <c r="AM2" s="42" t="s">
        <v>4</v>
      </c>
      <c r="AN2" s="40" t="s">
        <v>6</v>
      </c>
      <c r="AO2" s="41" t="s">
        <v>5</v>
      </c>
      <c r="AP2" s="42" t="s">
        <v>4</v>
      </c>
      <c r="AQ2" s="40" t="s">
        <v>6</v>
      </c>
      <c r="AR2" s="41" t="s">
        <v>5</v>
      </c>
      <c r="AS2" s="42" t="s">
        <v>4</v>
      </c>
    </row>
    <row r="3" spans="1:180" s="15" customFormat="1" ht="13" x14ac:dyDescent="0.3">
      <c r="A3" s="4">
        <v>1</v>
      </c>
      <c r="B3" s="5" t="str">
        <f>IFERROR(INDEX(Census!$H$7:$H$202,MATCH(1,Census!$B$7:$B$202,0)),"")</f>
        <v/>
      </c>
      <c r="C3" s="6"/>
      <c r="D3" s="7" t="s">
        <v>1</v>
      </c>
      <c r="E3" s="8">
        <v>1</v>
      </c>
      <c r="F3" s="9"/>
      <c r="G3" s="10"/>
      <c r="H3" s="3" t="str">
        <f>IFERROR(INDEX(Census!$G$7:$G$202,MATCH(1,Census!$B$7:$B$202,0)),"")</f>
        <v/>
      </c>
      <c r="I3" s="11"/>
      <c r="J3" s="12" t="str">
        <f>IF(B3&lt;&gt;"","A","")</f>
        <v/>
      </c>
      <c r="K3" s="7"/>
      <c r="L3" s="13"/>
      <c r="M3" s="37"/>
      <c r="N3" s="38" t="str">
        <f>IFERROR(INDEX(Census!$G$7:$G$202,MATCH("1"&amp;"Spouse",Census!$B$7:$B$202&amp;Census!$C$7:$C$202,0)),"")</f>
        <v/>
      </c>
      <c r="O3" s="39"/>
      <c r="P3" s="44"/>
      <c r="Q3" s="38"/>
      <c r="R3" s="39"/>
      <c r="S3" s="44"/>
      <c r="T3" s="38"/>
      <c r="U3" s="39"/>
      <c r="V3" s="44"/>
      <c r="W3" s="38"/>
      <c r="X3" s="39"/>
      <c r="Y3" s="44"/>
      <c r="Z3" s="38"/>
      <c r="AA3" s="39"/>
      <c r="AB3" s="44"/>
      <c r="AC3" s="38"/>
      <c r="AD3" s="39"/>
      <c r="AE3" s="44"/>
      <c r="AF3" s="38"/>
      <c r="AG3" s="39"/>
      <c r="AH3" s="44"/>
      <c r="AI3" s="38"/>
      <c r="AJ3" s="39"/>
      <c r="AK3" s="44"/>
      <c r="AL3" s="38"/>
      <c r="AM3" s="39"/>
      <c r="AN3" s="44"/>
      <c r="AO3" s="38"/>
      <c r="AP3" s="39"/>
      <c r="AQ3" s="44"/>
      <c r="AR3" s="38"/>
      <c r="AS3" s="39"/>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row>
    <row r="4" spans="1:180" s="18" customFormat="1" ht="13" x14ac:dyDescent="0.3">
      <c r="A4" s="16">
        <v>2</v>
      </c>
      <c r="B4" s="5" t="str">
        <f>IFERROR(INDEX(Census!$H$7:$H$202,MATCH(2,Census!$B$7:$B$202,0)),"")</f>
        <v/>
      </c>
      <c r="C4" s="6"/>
      <c r="D4" s="7" t="s">
        <v>1</v>
      </c>
      <c r="E4" s="8">
        <v>2</v>
      </c>
      <c r="F4" s="9"/>
      <c r="G4" s="10"/>
      <c r="H4" s="3" t="str">
        <f>IFERROR(INDEX(Census!$G$7:$G$202,MATCH(2,Census!$B$7:$B$202,0)),"")</f>
        <v/>
      </c>
      <c r="I4" s="11"/>
      <c r="J4" s="12" t="str">
        <f t="shared" ref="J4:J67" si="0">IF(B4&lt;&gt;"","A","")</f>
        <v/>
      </c>
      <c r="K4" s="7"/>
      <c r="L4" s="13"/>
      <c r="M4" s="10"/>
      <c r="N4" s="38" t="str">
        <f>IFERROR(INDEX(Census!$B$7:$G$202,MATCH("2"&amp;"Spouse",Census!$B$7:$B$202&amp;Census!$C$7:$C$202,0),6),"")</f>
        <v/>
      </c>
      <c r="O4" s="11"/>
      <c r="P4" s="7"/>
      <c r="Q4" s="3"/>
      <c r="R4" s="11"/>
      <c r="S4" s="7"/>
      <c r="T4" s="3"/>
      <c r="U4" s="11"/>
      <c r="V4" s="7"/>
      <c r="W4" s="3"/>
      <c r="X4" s="11"/>
      <c r="Y4" s="7"/>
      <c r="Z4" s="3"/>
      <c r="AA4" s="11"/>
      <c r="AB4" s="7"/>
      <c r="AC4" s="3"/>
      <c r="AD4" s="11"/>
      <c r="AE4" s="7"/>
      <c r="AF4" s="3"/>
      <c r="AG4" s="11"/>
      <c r="AH4" s="7"/>
      <c r="AI4" s="3"/>
      <c r="AJ4" s="11"/>
      <c r="AK4" s="7"/>
      <c r="AL4" s="3"/>
      <c r="AM4" s="11"/>
      <c r="AN4" s="7"/>
      <c r="AO4" s="3"/>
      <c r="AP4" s="11"/>
      <c r="AQ4" s="7"/>
      <c r="AR4" s="3"/>
      <c r="AS4" s="11"/>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row>
    <row r="5" spans="1:180" s="18" customFormat="1" ht="13" x14ac:dyDescent="0.3">
      <c r="A5" s="16">
        <v>3</v>
      </c>
      <c r="B5" s="5" t="str">
        <f>IFERROR(INDEX(Census!$H$7:$H$202,MATCH(3,Census!$B$7:$B$202,0)),"")</f>
        <v/>
      </c>
      <c r="C5" s="6"/>
      <c r="D5" s="7" t="s">
        <v>1</v>
      </c>
      <c r="E5" s="8">
        <v>3</v>
      </c>
      <c r="F5" s="9"/>
      <c r="G5" s="10"/>
      <c r="H5" s="3" t="str">
        <f>IFERROR(INDEX(Census!$G$7:$G$202,MATCH(3,Census!$B$7:$B$202,0)),"")</f>
        <v/>
      </c>
      <c r="I5" s="11"/>
      <c r="J5" s="12" t="str">
        <f t="shared" si="0"/>
        <v/>
      </c>
      <c r="K5" s="7"/>
      <c r="L5" s="13"/>
      <c r="M5" s="10"/>
      <c r="N5" s="38" t="str">
        <f>IFERROR(INDEX(Census!$B$7:$G$202,MATCH("1"&amp;"Spouse",Census!$B$7:$B$202&amp;Census!$C$7:$C$202,0),6),"")</f>
        <v/>
      </c>
      <c r="O5" s="11"/>
      <c r="P5" s="7"/>
      <c r="Q5" s="3"/>
      <c r="R5" s="11"/>
      <c r="S5" s="7"/>
      <c r="T5" s="3"/>
      <c r="U5" s="11"/>
      <c r="V5" s="7"/>
      <c r="W5" s="3"/>
      <c r="X5" s="11"/>
      <c r="Y5" s="7"/>
      <c r="Z5" s="3"/>
      <c r="AA5" s="11"/>
      <c r="AB5" s="7"/>
      <c r="AC5" s="3"/>
      <c r="AD5" s="11"/>
      <c r="AE5" s="7"/>
      <c r="AF5" s="3"/>
      <c r="AG5" s="11"/>
      <c r="AH5" s="7"/>
      <c r="AI5" s="3"/>
      <c r="AJ5" s="11"/>
      <c r="AK5" s="7"/>
      <c r="AL5" s="3"/>
      <c r="AM5" s="11"/>
      <c r="AN5" s="7"/>
      <c r="AO5" s="3"/>
      <c r="AP5" s="11"/>
      <c r="AQ5" s="7"/>
      <c r="AR5" s="3"/>
      <c r="AS5" s="11"/>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row>
    <row r="6" spans="1:180" s="18" customFormat="1" ht="13" x14ac:dyDescent="0.3">
      <c r="A6" s="16">
        <v>4</v>
      </c>
      <c r="B6" s="5" t="str">
        <f>IFERROR(INDEX(Census!$H$7:$H$202,MATCH(4,Census!$B$7:$B$202,0)),"")</f>
        <v/>
      </c>
      <c r="C6" s="6"/>
      <c r="D6" s="7" t="s">
        <v>1</v>
      </c>
      <c r="E6" s="8">
        <v>4</v>
      </c>
      <c r="F6" s="9"/>
      <c r="G6" s="10"/>
      <c r="H6" s="3" t="str">
        <f>IFERROR(INDEX(Census!$G$7:$G$202,MATCH(4,Census!$B$7:$B$202,0)),"")</f>
        <v/>
      </c>
      <c r="I6" s="11"/>
      <c r="J6" s="12" t="str">
        <f t="shared" si="0"/>
        <v/>
      </c>
      <c r="K6" s="7"/>
      <c r="L6" s="13"/>
      <c r="M6" s="10"/>
      <c r="N6" s="38" t="str">
        <f>IFERROR(INDEX(Census!$B$7:$G$202,MATCH("1"&amp;"Spouse",Census!$B$7:$B$202&amp;Census!$C$7:$C$202,0),6),"")</f>
        <v/>
      </c>
      <c r="O6" s="11"/>
      <c r="P6" s="7"/>
      <c r="Q6" s="3"/>
      <c r="R6" s="11"/>
      <c r="S6" s="7"/>
      <c r="T6" s="3"/>
      <c r="U6" s="11"/>
      <c r="V6" s="7"/>
      <c r="W6" s="3"/>
      <c r="X6" s="11"/>
      <c r="Y6" s="7"/>
      <c r="Z6" s="3"/>
      <c r="AA6" s="11"/>
      <c r="AB6" s="7"/>
      <c r="AC6" s="3"/>
      <c r="AD6" s="11"/>
      <c r="AE6" s="7"/>
      <c r="AF6" s="3"/>
      <c r="AG6" s="11"/>
      <c r="AH6" s="7"/>
      <c r="AI6" s="3"/>
      <c r="AJ6" s="11"/>
      <c r="AK6" s="7"/>
      <c r="AL6" s="3"/>
      <c r="AM6" s="11"/>
      <c r="AN6" s="7"/>
      <c r="AO6" s="3"/>
      <c r="AP6" s="11"/>
      <c r="AQ6" s="7"/>
      <c r="AR6" s="3"/>
      <c r="AS6" s="11"/>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row>
    <row r="7" spans="1:180" s="18" customFormat="1" ht="13" x14ac:dyDescent="0.3">
      <c r="A7" s="16">
        <v>5</v>
      </c>
      <c r="B7" s="5" t="str">
        <f>IFERROR(INDEX(Census!$H$7:$H$202,MATCH(5,Census!$B$7:$B$202,0)),"")</f>
        <v/>
      </c>
      <c r="C7" s="6"/>
      <c r="D7" s="7" t="s">
        <v>1</v>
      </c>
      <c r="E7" s="8">
        <v>5</v>
      </c>
      <c r="F7" s="9"/>
      <c r="G7" s="10"/>
      <c r="H7" s="3" t="str">
        <f>IFERROR(INDEX(Census!$G$7:$G$202,MATCH(5,Census!$B$7:$B$202,0)),"")</f>
        <v/>
      </c>
      <c r="I7" s="11"/>
      <c r="J7" s="12" t="str">
        <f t="shared" si="0"/>
        <v/>
      </c>
      <c r="K7" s="7"/>
      <c r="L7" s="13"/>
      <c r="M7" s="10"/>
      <c r="N7" s="38" t="str">
        <f>IFERROR(INDEX(Census!$B$7:$G$202,MATCH("1"&amp;"Spouse",Census!$B$7:$B$202&amp;Census!$C$7:$C$202,0),6),"")</f>
        <v/>
      </c>
      <c r="O7" s="11"/>
      <c r="P7" s="7"/>
      <c r="Q7" s="3"/>
      <c r="R7" s="11"/>
      <c r="S7" s="7"/>
      <c r="T7" s="3"/>
      <c r="U7" s="11"/>
      <c r="V7" s="7"/>
      <c r="W7" s="3"/>
      <c r="X7" s="11"/>
      <c r="Y7" s="7"/>
      <c r="Z7" s="3"/>
      <c r="AA7" s="11"/>
      <c r="AB7" s="7"/>
      <c r="AC7" s="3"/>
      <c r="AD7" s="11"/>
      <c r="AE7" s="7"/>
      <c r="AF7" s="3"/>
      <c r="AG7" s="11"/>
      <c r="AH7" s="7"/>
      <c r="AI7" s="3"/>
      <c r="AJ7" s="11"/>
      <c r="AK7" s="7"/>
      <c r="AL7" s="3"/>
      <c r="AM7" s="11"/>
      <c r="AN7" s="7"/>
      <c r="AO7" s="3"/>
      <c r="AP7" s="11"/>
      <c r="AQ7" s="7"/>
      <c r="AR7" s="3"/>
      <c r="AS7" s="11"/>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row>
    <row r="8" spans="1:180" s="18" customFormat="1" ht="13" x14ac:dyDescent="0.3">
      <c r="A8" s="16">
        <v>6</v>
      </c>
      <c r="B8" s="5" t="str">
        <f>IFERROR(INDEX(Census!$H$7:$H$202,MATCH(6,Census!$B$7:$B$202,0)),"")</f>
        <v/>
      </c>
      <c r="C8" s="6"/>
      <c r="D8" s="7" t="s">
        <v>1</v>
      </c>
      <c r="E8" s="8">
        <v>6</v>
      </c>
      <c r="F8" s="9"/>
      <c r="G8" s="10"/>
      <c r="H8" s="3" t="str">
        <f>IFERROR(INDEX(Census!$G$7:$G$202,MATCH(6,Census!$B$7:$B$202,0)),"")</f>
        <v/>
      </c>
      <c r="I8" s="11"/>
      <c r="J8" s="12" t="str">
        <f t="shared" si="0"/>
        <v/>
      </c>
      <c r="K8" s="7"/>
      <c r="L8" s="13"/>
      <c r="M8" s="10"/>
      <c r="N8" s="38" t="str">
        <f>IFERROR(INDEX(Census!$B$7:$G$202,MATCH("1"&amp;"Spouse",Census!$B$7:$B$202&amp;Census!$C$7:$C$202,0),6),"")</f>
        <v/>
      </c>
      <c r="O8" s="11"/>
      <c r="P8" s="7"/>
      <c r="Q8" s="3"/>
      <c r="R8" s="11"/>
      <c r="S8" s="7"/>
      <c r="T8" s="3"/>
      <c r="U8" s="11"/>
      <c r="V8" s="7"/>
      <c r="W8" s="3"/>
      <c r="X8" s="11"/>
      <c r="Y8" s="7"/>
      <c r="Z8" s="3"/>
      <c r="AA8" s="11"/>
      <c r="AB8" s="7"/>
      <c r="AC8" s="3"/>
      <c r="AD8" s="11"/>
      <c r="AE8" s="7"/>
      <c r="AF8" s="3"/>
      <c r="AG8" s="11"/>
      <c r="AH8" s="7"/>
      <c r="AI8" s="3"/>
      <c r="AJ8" s="11"/>
      <c r="AK8" s="7"/>
      <c r="AL8" s="3"/>
      <c r="AM8" s="11"/>
      <c r="AN8" s="7"/>
      <c r="AO8" s="3"/>
      <c r="AP8" s="11"/>
      <c r="AQ8" s="7"/>
      <c r="AR8" s="3"/>
      <c r="AS8" s="11"/>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row>
    <row r="9" spans="1:180" s="18" customFormat="1" ht="13" x14ac:dyDescent="0.3">
      <c r="A9" s="4">
        <v>7</v>
      </c>
      <c r="B9" s="5" t="str">
        <f>IFERROR(INDEX(Census!$H$7:$H$202,MATCH(7,Census!$B$7:$B$202,0)),"")</f>
        <v/>
      </c>
      <c r="C9" s="6"/>
      <c r="D9" s="7" t="s">
        <v>1</v>
      </c>
      <c r="E9" s="8">
        <v>7</v>
      </c>
      <c r="F9" s="9"/>
      <c r="G9" s="10"/>
      <c r="H9" s="3" t="str">
        <f>IFERROR(INDEX(Census!$G$7:$G$202,MATCH(7,Census!$B$7:$B$202,0)),"")</f>
        <v/>
      </c>
      <c r="I9" s="11"/>
      <c r="J9" s="12" t="str">
        <f t="shared" si="0"/>
        <v/>
      </c>
      <c r="K9" s="7"/>
      <c r="L9" s="13"/>
      <c r="M9" s="10"/>
      <c r="N9" s="38" t="str">
        <f>IFERROR(INDEX(Census!$B$7:$G$202,MATCH("1"&amp;"Spouse",Census!$B$7:$B$202&amp;Census!$C$7:$C$202,0),6),"")</f>
        <v/>
      </c>
      <c r="O9" s="11"/>
      <c r="P9" s="7"/>
      <c r="Q9" s="3"/>
      <c r="R9" s="11"/>
      <c r="S9" s="7"/>
      <c r="T9" s="3"/>
      <c r="U9" s="11"/>
      <c r="V9" s="7"/>
      <c r="W9" s="3"/>
      <c r="X9" s="11"/>
      <c r="Y9" s="7"/>
      <c r="Z9" s="3"/>
      <c r="AA9" s="11"/>
      <c r="AB9" s="7"/>
      <c r="AC9" s="3"/>
      <c r="AD9" s="11"/>
      <c r="AE9" s="7"/>
      <c r="AF9" s="3"/>
      <c r="AG9" s="11"/>
      <c r="AH9" s="7"/>
      <c r="AI9" s="3"/>
      <c r="AJ9" s="11"/>
      <c r="AK9" s="7"/>
      <c r="AL9" s="3"/>
      <c r="AM9" s="11"/>
      <c r="AN9" s="7"/>
      <c r="AO9" s="3"/>
      <c r="AP9" s="11"/>
      <c r="AQ9" s="7"/>
      <c r="AR9" s="3"/>
      <c r="AS9" s="11"/>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row>
    <row r="10" spans="1:180" s="18" customFormat="1" ht="13" x14ac:dyDescent="0.3">
      <c r="A10" s="16">
        <v>8</v>
      </c>
      <c r="B10" s="5" t="str">
        <f>IFERROR(INDEX(Census!$H$7:$H$202,MATCH(8,Census!$B$7:$B$202,0)),"")</f>
        <v/>
      </c>
      <c r="C10" s="6"/>
      <c r="D10" s="7" t="s">
        <v>1</v>
      </c>
      <c r="E10" s="8">
        <v>8</v>
      </c>
      <c r="F10" s="9"/>
      <c r="G10" s="10"/>
      <c r="H10" s="3" t="str">
        <f>IFERROR(INDEX(Census!$G$7:$G$202,MATCH(8,Census!$B$7:$B$202,0)),"")</f>
        <v/>
      </c>
      <c r="I10" s="11"/>
      <c r="J10" s="12" t="str">
        <f t="shared" si="0"/>
        <v/>
      </c>
      <c r="K10" s="7"/>
      <c r="L10" s="13"/>
      <c r="M10" s="10"/>
      <c r="N10" s="38" t="str">
        <f>IFERROR(INDEX(Census!$B$7:$G$202,MATCH("1"&amp;"Spouse",Census!$B$7:$B$202&amp;Census!$C$7:$C$202,0),6),"")</f>
        <v/>
      </c>
      <c r="O10" s="11"/>
      <c r="P10" s="7"/>
      <c r="Q10" s="3"/>
      <c r="R10" s="11"/>
      <c r="S10" s="7"/>
      <c r="T10" s="3"/>
      <c r="U10" s="11"/>
      <c r="V10" s="7"/>
      <c r="W10" s="3"/>
      <c r="X10" s="11"/>
      <c r="Y10" s="7"/>
      <c r="Z10" s="3"/>
      <c r="AA10" s="11"/>
      <c r="AB10" s="7"/>
      <c r="AC10" s="3"/>
      <c r="AD10" s="11"/>
      <c r="AE10" s="7"/>
      <c r="AF10" s="3"/>
      <c r="AG10" s="11"/>
      <c r="AH10" s="7"/>
      <c r="AI10" s="3"/>
      <c r="AJ10" s="11"/>
      <c r="AK10" s="7"/>
      <c r="AL10" s="3"/>
      <c r="AM10" s="11"/>
      <c r="AN10" s="7"/>
      <c r="AO10" s="3"/>
      <c r="AP10" s="11"/>
      <c r="AQ10" s="7"/>
      <c r="AR10" s="3"/>
      <c r="AS10" s="11"/>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row>
    <row r="11" spans="1:180" s="18" customFormat="1" ht="13" x14ac:dyDescent="0.3">
      <c r="A11" s="16">
        <v>9</v>
      </c>
      <c r="B11" s="5" t="str">
        <f>IFERROR(INDEX(Census!$H$7:$H$202,MATCH(9,Census!$B$7:$B$202,0)),"")</f>
        <v/>
      </c>
      <c r="C11" s="6"/>
      <c r="D11" s="7" t="s">
        <v>1</v>
      </c>
      <c r="E11" s="8">
        <v>9</v>
      </c>
      <c r="F11" s="9"/>
      <c r="G11" s="10"/>
      <c r="H11" s="3" t="str">
        <f>IFERROR(INDEX(Census!$G$7:$G$202,MATCH(9,Census!$B$7:$B$202,0)),"")</f>
        <v/>
      </c>
      <c r="I11" s="11"/>
      <c r="J11" s="12" t="str">
        <f t="shared" si="0"/>
        <v/>
      </c>
      <c r="K11" s="7"/>
      <c r="L11" s="13"/>
      <c r="M11" s="10"/>
      <c r="N11" s="38" t="str">
        <f>IFERROR(INDEX(Census!$B$7:$G$202,MATCH("1"&amp;"Spouse",Census!$B$7:$B$202&amp;Census!$C$7:$C$202,0),6),"")</f>
        <v/>
      </c>
      <c r="O11" s="11"/>
      <c r="P11" s="7"/>
      <c r="Q11" s="3"/>
      <c r="R11" s="11"/>
      <c r="S11" s="7"/>
      <c r="T11" s="3"/>
      <c r="U11" s="11"/>
      <c r="V11" s="7"/>
      <c r="W11" s="3"/>
      <c r="X11" s="11"/>
      <c r="Y11" s="7"/>
      <c r="Z11" s="3"/>
      <c r="AA11" s="11"/>
      <c r="AB11" s="7"/>
      <c r="AC11" s="3"/>
      <c r="AD11" s="11"/>
      <c r="AE11" s="7"/>
      <c r="AF11" s="3"/>
      <c r="AG11" s="11"/>
      <c r="AH11" s="7"/>
      <c r="AI11" s="3"/>
      <c r="AJ11" s="11"/>
      <c r="AK11" s="7"/>
      <c r="AL11" s="3"/>
      <c r="AM11" s="11"/>
      <c r="AN11" s="7"/>
      <c r="AO11" s="3"/>
      <c r="AP11" s="11"/>
      <c r="AQ11" s="7"/>
      <c r="AR11" s="3"/>
      <c r="AS11" s="11"/>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row>
    <row r="12" spans="1:180" s="18" customFormat="1" ht="13" x14ac:dyDescent="0.3">
      <c r="A12" s="16">
        <v>10</v>
      </c>
      <c r="B12" s="5" t="str">
        <f>IFERROR(INDEX(Census!$H$7:$H$202,MATCH(10,Census!$B$7:$B$202,0)),"")</f>
        <v/>
      </c>
      <c r="C12" s="6"/>
      <c r="D12" s="7" t="s">
        <v>1</v>
      </c>
      <c r="E12" s="8">
        <v>10</v>
      </c>
      <c r="F12" s="9"/>
      <c r="G12" s="10"/>
      <c r="H12" s="3" t="str">
        <f>IFERROR(INDEX(Census!$G$7:$G$202,MATCH(10,Census!$B$7:$B$202,0)),"")</f>
        <v/>
      </c>
      <c r="I12" s="11"/>
      <c r="J12" s="12" t="str">
        <f t="shared" si="0"/>
        <v/>
      </c>
      <c r="K12" s="7"/>
      <c r="L12" s="13"/>
      <c r="M12" s="10"/>
      <c r="N12" s="38" t="str">
        <f>IFERROR(INDEX(Census!$B$7:$G$202,MATCH("1"&amp;"Spouse",Census!$B$7:$B$202&amp;Census!$C$7:$C$202,0),6),"")</f>
        <v/>
      </c>
      <c r="O12" s="11"/>
      <c r="P12" s="7"/>
      <c r="Q12" s="3"/>
      <c r="R12" s="11"/>
      <c r="S12" s="7"/>
      <c r="T12" s="3"/>
      <c r="U12" s="11"/>
      <c r="V12" s="7"/>
      <c r="W12" s="3"/>
      <c r="X12" s="11"/>
      <c r="Y12" s="7"/>
      <c r="Z12" s="3"/>
      <c r="AA12" s="11"/>
      <c r="AB12" s="7"/>
      <c r="AC12" s="3"/>
      <c r="AD12" s="11"/>
      <c r="AE12" s="7"/>
      <c r="AF12" s="3"/>
      <c r="AG12" s="11"/>
      <c r="AH12" s="7"/>
      <c r="AI12" s="3"/>
      <c r="AJ12" s="11"/>
      <c r="AK12" s="7"/>
      <c r="AL12" s="3"/>
      <c r="AM12" s="11"/>
      <c r="AN12" s="7"/>
      <c r="AO12" s="3"/>
      <c r="AP12" s="11"/>
      <c r="AQ12" s="7"/>
      <c r="AR12" s="3"/>
      <c r="AS12" s="11"/>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row>
    <row r="13" spans="1:180" s="18" customFormat="1" ht="13" x14ac:dyDescent="0.3">
      <c r="A13" s="16">
        <v>11</v>
      </c>
      <c r="B13" s="5" t="str">
        <f>IFERROR(INDEX(Census!$H$7:$H$202,MATCH(11,Census!$B$7:$B$202,0)),"")</f>
        <v/>
      </c>
      <c r="C13" s="6"/>
      <c r="D13" s="7" t="s">
        <v>1</v>
      </c>
      <c r="E13" s="8">
        <v>11</v>
      </c>
      <c r="F13" s="9"/>
      <c r="G13" s="10"/>
      <c r="H13" s="3" t="str">
        <f>IFERROR(INDEX(Census!$G$7:$G$202,MATCH(11,Census!$B$7:$B$202,0)),"")</f>
        <v/>
      </c>
      <c r="I13" s="11"/>
      <c r="J13" s="12" t="str">
        <f t="shared" si="0"/>
        <v/>
      </c>
      <c r="K13" s="7"/>
      <c r="L13" s="13"/>
      <c r="M13" s="10"/>
      <c r="N13" s="38" t="str">
        <f>IFERROR(INDEX(Census!$B$7:$G$202,MATCH("1"&amp;"Spouse",Census!$B$7:$B$202&amp;Census!$C$7:$C$202,0),6),"")</f>
        <v/>
      </c>
      <c r="O13" s="11"/>
      <c r="P13" s="7"/>
      <c r="Q13" s="3"/>
      <c r="R13" s="11"/>
      <c r="S13" s="7"/>
      <c r="T13" s="3"/>
      <c r="U13" s="11"/>
      <c r="V13" s="7"/>
      <c r="W13" s="3"/>
      <c r="X13" s="11"/>
      <c r="Y13" s="7"/>
      <c r="Z13" s="3"/>
      <c r="AA13" s="11"/>
      <c r="AB13" s="7"/>
      <c r="AC13" s="3"/>
      <c r="AD13" s="11"/>
      <c r="AE13" s="7"/>
      <c r="AF13" s="3"/>
      <c r="AG13" s="11"/>
      <c r="AH13" s="7"/>
      <c r="AI13" s="3"/>
      <c r="AJ13" s="11"/>
      <c r="AK13" s="7"/>
      <c r="AL13" s="3"/>
      <c r="AM13" s="11"/>
      <c r="AN13" s="7"/>
      <c r="AO13" s="3"/>
      <c r="AP13" s="11"/>
      <c r="AQ13" s="7"/>
      <c r="AR13" s="3"/>
      <c r="AS13" s="11"/>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row>
    <row r="14" spans="1:180" s="18" customFormat="1" ht="13" x14ac:dyDescent="0.3">
      <c r="A14" s="16">
        <v>12</v>
      </c>
      <c r="B14" s="5" t="str">
        <f>IFERROR(INDEX(Census!$H$7:$H$202,MATCH(12,Census!$B$7:$B$202,0)),"")</f>
        <v/>
      </c>
      <c r="C14" s="6"/>
      <c r="D14" s="7" t="s">
        <v>1</v>
      </c>
      <c r="E14" s="8">
        <v>12</v>
      </c>
      <c r="F14" s="9"/>
      <c r="G14" s="10"/>
      <c r="H14" s="3" t="str">
        <f>IFERROR(INDEX(Census!$G$7:$G$202,MATCH(12,Census!$B$7:$B$202,0)),"")</f>
        <v/>
      </c>
      <c r="I14" s="11"/>
      <c r="J14" s="12" t="str">
        <f t="shared" si="0"/>
        <v/>
      </c>
      <c r="K14" s="7"/>
      <c r="L14" s="13"/>
      <c r="M14" s="10"/>
      <c r="N14" s="38" t="str">
        <f>IFERROR(INDEX(Census!$B$7:$G$202,MATCH("1"&amp;"Spouse",Census!$B$7:$B$202&amp;Census!$C$7:$C$202,0),6),"")</f>
        <v/>
      </c>
      <c r="O14" s="11"/>
      <c r="P14" s="7"/>
      <c r="Q14" s="3"/>
      <c r="R14" s="11"/>
      <c r="S14" s="7"/>
      <c r="T14" s="3"/>
      <c r="U14" s="11"/>
      <c r="V14" s="7"/>
      <c r="W14" s="3"/>
      <c r="X14" s="11"/>
      <c r="Y14" s="7"/>
      <c r="Z14" s="3"/>
      <c r="AA14" s="11"/>
      <c r="AB14" s="7"/>
      <c r="AC14" s="3"/>
      <c r="AD14" s="11"/>
      <c r="AE14" s="7"/>
      <c r="AF14" s="3"/>
      <c r="AG14" s="11"/>
      <c r="AH14" s="7"/>
      <c r="AI14" s="3"/>
      <c r="AJ14" s="11"/>
      <c r="AK14" s="7"/>
      <c r="AL14" s="3"/>
      <c r="AM14" s="11"/>
      <c r="AN14" s="7"/>
      <c r="AO14" s="3"/>
      <c r="AP14" s="11"/>
      <c r="AQ14" s="7"/>
      <c r="AR14" s="3"/>
      <c r="AS14" s="11"/>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row>
    <row r="15" spans="1:180" s="18" customFormat="1" ht="13" x14ac:dyDescent="0.3">
      <c r="A15" s="4">
        <v>13</v>
      </c>
      <c r="B15" s="5" t="str">
        <f>IFERROR(INDEX(Census!$H$7:$H$202,MATCH(13,Census!$B$7:$B$202,0)),"")</f>
        <v/>
      </c>
      <c r="C15" s="6"/>
      <c r="D15" s="7" t="s">
        <v>1</v>
      </c>
      <c r="E15" s="8">
        <v>13</v>
      </c>
      <c r="F15" s="9"/>
      <c r="G15" s="10"/>
      <c r="H15" s="3" t="str">
        <f>IFERROR(INDEX(Census!$G$7:$G$202,MATCH(13,Census!$B$7:$B$202,0)),"")</f>
        <v/>
      </c>
      <c r="I15" s="11"/>
      <c r="J15" s="12" t="str">
        <f t="shared" si="0"/>
        <v/>
      </c>
      <c r="K15" s="7"/>
      <c r="L15" s="13"/>
      <c r="M15" s="10"/>
      <c r="N15" s="38" t="str">
        <f>IFERROR(INDEX(Census!$B$7:$G$202,MATCH("1"&amp;"Spouse",Census!$B$7:$B$202&amp;Census!$C$7:$C$202,0),6),"")</f>
        <v/>
      </c>
      <c r="O15" s="11"/>
      <c r="P15" s="7"/>
      <c r="Q15" s="3"/>
      <c r="R15" s="11"/>
      <c r="S15" s="7"/>
      <c r="T15" s="3"/>
      <c r="U15" s="11"/>
      <c r="V15" s="7"/>
      <c r="W15" s="3"/>
      <c r="X15" s="11"/>
      <c r="Y15" s="7"/>
      <c r="Z15" s="3"/>
      <c r="AA15" s="11"/>
      <c r="AB15" s="7"/>
      <c r="AC15" s="3"/>
      <c r="AD15" s="11"/>
      <c r="AE15" s="7"/>
      <c r="AF15" s="3"/>
      <c r="AG15" s="11"/>
      <c r="AH15" s="7"/>
      <c r="AI15" s="3"/>
      <c r="AJ15" s="11"/>
      <c r="AK15" s="7"/>
      <c r="AL15" s="3"/>
      <c r="AM15" s="11"/>
      <c r="AN15" s="7"/>
      <c r="AO15" s="3"/>
      <c r="AP15" s="11"/>
      <c r="AQ15" s="7"/>
      <c r="AR15" s="3"/>
      <c r="AS15" s="11"/>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row>
    <row r="16" spans="1:180" s="18" customFormat="1" ht="13" x14ac:dyDescent="0.3">
      <c r="A16" s="16">
        <v>14</v>
      </c>
      <c r="B16" s="5" t="str">
        <f>IFERROR(INDEX(Census!$H$7:$H$202,MATCH(14,Census!$B$7:$B$202,0)),"")</f>
        <v/>
      </c>
      <c r="C16" s="6"/>
      <c r="D16" s="7" t="s">
        <v>1</v>
      </c>
      <c r="E16" s="8">
        <v>14</v>
      </c>
      <c r="F16" s="9"/>
      <c r="G16" s="10"/>
      <c r="H16" s="3" t="str">
        <f>IFERROR(INDEX(Census!$G$7:$G$202,MATCH(14,Census!$B$7:$B$202,0)),"")</f>
        <v/>
      </c>
      <c r="I16" s="11"/>
      <c r="J16" s="12" t="str">
        <f t="shared" si="0"/>
        <v/>
      </c>
      <c r="K16" s="7"/>
      <c r="L16" s="13"/>
      <c r="M16" s="10"/>
      <c r="N16" s="38" t="str">
        <f>IFERROR(INDEX(Census!$B$7:$G$202,MATCH("1"&amp;"Spouse",Census!$B$7:$B$202&amp;Census!$C$7:$C$202,0),6),"")</f>
        <v/>
      </c>
      <c r="O16" s="11"/>
      <c r="P16" s="7"/>
      <c r="Q16" s="3"/>
      <c r="R16" s="11"/>
      <c r="S16" s="7"/>
      <c r="T16" s="3"/>
      <c r="U16" s="11"/>
      <c r="V16" s="7"/>
      <c r="W16" s="3"/>
      <c r="X16" s="11"/>
      <c r="Y16" s="7"/>
      <c r="Z16" s="3"/>
      <c r="AA16" s="11"/>
      <c r="AB16" s="7"/>
      <c r="AC16" s="3"/>
      <c r="AD16" s="11"/>
      <c r="AE16" s="7"/>
      <c r="AF16" s="3"/>
      <c r="AG16" s="11"/>
      <c r="AH16" s="7"/>
      <c r="AI16" s="3"/>
      <c r="AJ16" s="11"/>
      <c r="AK16" s="7"/>
      <c r="AL16" s="3"/>
      <c r="AM16" s="11"/>
      <c r="AN16" s="7"/>
      <c r="AO16" s="3"/>
      <c r="AP16" s="11"/>
      <c r="AQ16" s="7"/>
      <c r="AR16" s="3"/>
      <c r="AS16" s="11"/>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row>
    <row r="17" spans="1:180" s="18" customFormat="1" ht="13" x14ac:dyDescent="0.3">
      <c r="A17" s="16">
        <v>15</v>
      </c>
      <c r="B17" s="5" t="str">
        <f>IFERROR(INDEX(Census!$H$7:$H$202,MATCH(15,Census!$B$7:$B$202,0)),"")</f>
        <v/>
      </c>
      <c r="C17" s="6"/>
      <c r="D17" s="7" t="s">
        <v>1</v>
      </c>
      <c r="E17" s="8">
        <v>15</v>
      </c>
      <c r="F17" s="9"/>
      <c r="G17" s="10"/>
      <c r="H17" s="3" t="str">
        <f>IFERROR(INDEX(Census!$G$7:$G$202,MATCH(15,Census!$B$7:$B$202,0)),"")</f>
        <v/>
      </c>
      <c r="I17" s="11"/>
      <c r="J17" s="12" t="str">
        <f t="shared" si="0"/>
        <v/>
      </c>
      <c r="K17" s="7"/>
      <c r="L17" s="13"/>
      <c r="M17" s="10"/>
      <c r="N17" s="38" t="str">
        <f>IFERROR(INDEX(Census!$B$7:$G$202,MATCH("1"&amp;"Spouse",Census!$B$7:$B$202&amp;Census!$C$7:$C$202,0),6),"")</f>
        <v/>
      </c>
      <c r="O17" s="11"/>
      <c r="P17" s="7"/>
      <c r="Q17" s="3"/>
      <c r="R17" s="11"/>
      <c r="S17" s="7"/>
      <c r="T17" s="3"/>
      <c r="U17" s="11"/>
      <c r="V17" s="7"/>
      <c r="W17" s="3"/>
      <c r="X17" s="11"/>
      <c r="Y17" s="7"/>
      <c r="Z17" s="3"/>
      <c r="AA17" s="11"/>
      <c r="AB17" s="7"/>
      <c r="AC17" s="3"/>
      <c r="AD17" s="11"/>
      <c r="AE17" s="7"/>
      <c r="AF17" s="3"/>
      <c r="AG17" s="11"/>
      <c r="AH17" s="7"/>
      <c r="AI17" s="3"/>
      <c r="AJ17" s="11"/>
      <c r="AK17" s="7"/>
      <c r="AL17" s="3"/>
      <c r="AM17" s="11"/>
      <c r="AN17" s="7"/>
      <c r="AO17" s="3"/>
      <c r="AP17" s="11"/>
      <c r="AQ17" s="7"/>
      <c r="AR17" s="3"/>
      <c r="AS17" s="11"/>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row>
    <row r="18" spans="1:180" s="18" customFormat="1" ht="13" x14ac:dyDescent="0.3">
      <c r="A18" s="16">
        <v>16</v>
      </c>
      <c r="B18" s="5" t="str">
        <f>IFERROR(INDEX(Census!$H$7:$H$202,MATCH(16,Census!$B$7:$B$202,0)),"")</f>
        <v/>
      </c>
      <c r="C18" s="6"/>
      <c r="D18" s="7" t="s">
        <v>1</v>
      </c>
      <c r="E18" s="8">
        <v>16</v>
      </c>
      <c r="F18" s="9"/>
      <c r="G18" s="10"/>
      <c r="H18" s="3" t="str">
        <f>IFERROR(INDEX(Census!$G$7:$G$202,MATCH(16,Census!$B$7:$B$202,0)),"")</f>
        <v/>
      </c>
      <c r="I18" s="11"/>
      <c r="J18" s="12" t="str">
        <f t="shared" si="0"/>
        <v/>
      </c>
      <c r="K18" s="7"/>
      <c r="L18" s="13"/>
      <c r="M18" s="10"/>
      <c r="N18" s="38" t="str">
        <f>IFERROR(INDEX(Census!$B$7:$G$202,MATCH("1"&amp;"Spouse",Census!$B$7:$B$202&amp;Census!$C$7:$C$202,0),6),"")</f>
        <v/>
      </c>
      <c r="O18" s="11"/>
      <c r="P18" s="7"/>
      <c r="Q18" s="3"/>
      <c r="R18" s="11"/>
      <c r="S18" s="7"/>
      <c r="T18" s="3"/>
      <c r="U18" s="11"/>
      <c r="V18" s="7"/>
      <c r="W18" s="3"/>
      <c r="X18" s="11"/>
      <c r="Y18" s="7"/>
      <c r="Z18" s="3"/>
      <c r="AA18" s="11"/>
      <c r="AB18" s="7"/>
      <c r="AC18" s="3"/>
      <c r="AD18" s="11"/>
      <c r="AE18" s="7"/>
      <c r="AF18" s="3"/>
      <c r="AG18" s="11"/>
      <c r="AH18" s="7"/>
      <c r="AI18" s="3"/>
      <c r="AJ18" s="11"/>
      <c r="AK18" s="7"/>
      <c r="AL18" s="3"/>
      <c r="AM18" s="11"/>
      <c r="AN18" s="7"/>
      <c r="AO18" s="3"/>
      <c r="AP18" s="11"/>
      <c r="AQ18" s="7"/>
      <c r="AR18" s="3"/>
      <c r="AS18" s="11"/>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row>
    <row r="19" spans="1:180" s="18" customFormat="1" ht="13" x14ac:dyDescent="0.3">
      <c r="A19" s="16">
        <v>17</v>
      </c>
      <c r="B19" s="5" t="str">
        <f>IFERROR(INDEX(Census!$H$7:$H$202,MATCH(17,Census!$B$7:$B$202,0)),"")</f>
        <v/>
      </c>
      <c r="C19" s="6"/>
      <c r="D19" s="7" t="s">
        <v>1</v>
      </c>
      <c r="E19" s="8">
        <v>17</v>
      </c>
      <c r="F19" s="9"/>
      <c r="G19" s="10"/>
      <c r="H19" s="3" t="str">
        <f>IFERROR(INDEX(Census!$G$7:$G$202,MATCH(17,Census!$B$7:$B$202,0)),"")</f>
        <v/>
      </c>
      <c r="I19" s="11"/>
      <c r="J19" s="12" t="str">
        <f t="shared" si="0"/>
        <v/>
      </c>
      <c r="K19" s="7"/>
      <c r="L19" s="13"/>
      <c r="M19" s="10"/>
      <c r="N19" s="38" t="str">
        <f>IFERROR(INDEX(Census!$B$7:$G$202,MATCH("1"&amp;"Spouse",Census!$B$7:$B$202&amp;Census!$C$7:$C$202,0),6),"")</f>
        <v/>
      </c>
      <c r="O19" s="11"/>
      <c r="P19" s="7"/>
      <c r="Q19" s="3"/>
      <c r="R19" s="11"/>
      <c r="S19" s="7"/>
      <c r="T19" s="3"/>
      <c r="U19" s="11"/>
      <c r="V19" s="7"/>
      <c r="W19" s="3"/>
      <c r="X19" s="11"/>
      <c r="Y19" s="7"/>
      <c r="Z19" s="3"/>
      <c r="AA19" s="11"/>
      <c r="AB19" s="7"/>
      <c r="AC19" s="3"/>
      <c r="AD19" s="11"/>
      <c r="AE19" s="7"/>
      <c r="AF19" s="3"/>
      <c r="AG19" s="11"/>
      <c r="AH19" s="7"/>
      <c r="AI19" s="3"/>
      <c r="AJ19" s="11"/>
      <c r="AK19" s="7"/>
      <c r="AL19" s="3"/>
      <c r="AM19" s="11"/>
      <c r="AN19" s="7"/>
      <c r="AO19" s="3"/>
      <c r="AP19" s="11"/>
      <c r="AQ19" s="7"/>
      <c r="AR19" s="3"/>
      <c r="AS19" s="11"/>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row>
    <row r="20" spans="1:180" s="18" customFormat="1" ht="13" x14ac:dyDescent="0.3">
      <c r="A20" s="16">
        <v>18</v>
      </c>
      <c r="B20" s="5" t="str">
        <f>IFERROR(INDEX(Census!$H$7:$H$202,MATCH(18,Census!$B$7:$B$202,0)),"")</f>
        <v/>
      </c>
      <c r="C20" s="6"/>
      <c r="D20" s="7" t="s">
        <v>1</v>
      </c>
      <c r="E20" s="8">
        <v>18</v>
      </c>
      <c r="F20" s="9"/>
      <c r="G20" s="10"/>
      <c r="H20" s="3" t="str">
        <f>IFERROR(INDEX(Census!$G$7:$G$202,MATCH(18,Census!$B$7:$B$202,0)),"")</f>
        <v/>
      </c>
      <c r="I20" s="11"/>
      <c r="J20" s="12" t="str">
        <f t="shared" si="0"/>
        <v/>
      </c>
      <c r="K20" s="7"/>
      <c r="L20" s="13"/>
      <c r="M20" s="10"/>
      <c r="N20" s="38" t="str">
        <f>IFERROR(INDEX(Census!$B$7:$G$202,MATCH("1"&amp;"Spouse",Census!$B$7:$B$202&amp;Census!$C$7:$C$202,0),6),"")</f>
        <v/>
      </c>
      <c r="O20" s="11"/>
      <c r="P20" s="7"/>
      <c r="Q20" s="3"/>
      <c r="R20" s="11"/>
      <c r="S20" s="7"/>
      <c r="T20" s="3"/>
      <c r="U20" s="11"/>
      <c r="V20" s="7"/>
      <c r="W20" s="3"/>
      <c r="X20" s="11"/>
      <c r="Y20" s="7"/>
      <c r="Z20" s="3"/>
      <c r="AA20" s="11"/>
      <c r="AB20" s="7"/>
      <c r="AC20" s="3"/>
      <c r="AD20" s="11"/>
      <c r="AE20" s="7"/>
      <c r="AF20" s="3"/>
      <c r="AG20" s="11"/>
      <c r="AH20" s="7"/>
      <c r="AI20" s="3"/>
      <c r="AJ20" s="11"/>
      <c r="AK20" s="7"/>
      <c r="AL20" s="3"/>
      <c r="AM20" s="11"/>
      <c r="AN20" s="7"/>
      <c r="AO20" s="3"/>
      <c r="AP20" s="11"/>
      <c r="AQ20" s="7"/>
      <c r="AR20" s="3"/>
      <c r="AS20" s="11"/>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row>
    <row r="21" spans="1:180" s="18" customFormat="1" ht="13" x14ac:dyDescent="0.3">
      <c r="A21" s="4">
        <v>19</v>
      </c>
      <c r="B21" s="5" t="str">
        <f>IFERROR(INDEX(Census!$H$7:$H$202,MATCH(19,Census!$B$7:$B$202,0)),"")</f>
        <v/>
      </c>
      <c r="C21" s="6"/>
      <c r="D21" s="7" t="s">
        <v>1</v>
      </c>
      <c r="E21" s="8">
        <v>19</v>
      </c>
      <c r="F21" s="9"/>
      <c r="G21" s="10"/>
      <c r="H21" s="3" t="str">
        <f>IFERROR(INDEX(Census!$G$7:$G$202,MATCH(19,Census!$B$7:$B$202,0)),"")</f>
        <v/>
      </c>
      <c r="I21" s="11"/>
      <c r="J21" s="12" t="str">
        <f t="shared" si="0"/>
        <v/>
      </c>
      <c r="K21" s="7"/>
      <c r="L21" s="13"/>
      <c r="M21" s="10"/>
      <c r="N21" s="38" t="str">
        <f>IFERROR(INDEX(Census!$B$7:$G$202,MATCH("1"&amp;"Spouse",Census!$B$7:$B$202&amp;Census!$C$7:$C$202,0),6),"")</f>
        <v/>
      </c>
      <c r="O21" s="11"/>
      <c r="P21" s="7"/>
      <c r="Q21" s="3"/>
      <c r="R21" s="11"/>
      <c r="S21" s="7"/>
      <c r="T21" s="3"/>
      <c r="U21" s="11"/>
      <c r="V21" s="7"/>
      <c r="W21" s="3"/>
      <c r="X21" s="11"/>
      <c r="Y21" s="7"/>
      <c r="Z21" s="3"/>
      <c r="AA21" s="11"/>
      <c r="AB21" s="7"/>
      <c r="AC21" s="3"/>
      <c r="AD21" s="11"/>
      <c r="AE21" s="7"/>
      <c r="AF21" s="3"/>
      <c r="AG21" s="11"/>
      <c r="AH21" s="7"/>
      <c r="AI21" s="3"/>
      <c r="AJ21" s="11"/>
      <c r="AK21" s="7"/>
      <c r="AL21" s="3"/>
      <c r="AM21" s="11"/>
      <c r="AN21" s="7"/>
      <c r="AO21" s="3"/>
      <c r="AP21" s="11"/>
      <c r="AQ21" s="7"/>
      <c r="AR21" s="3"/>
      <c r="AS21" s="11"/>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row>
    <row r="22" spans="1:180" s="18" customFormat="1" ht="13" x14ac:dyDescent="0.3">
      <c r="A22" s="16">
        <v>20</v>
      </c>
      <c r="B22" s="5" t="str">
        <f>IFERROR(INDEX(Census!$H$7:$H$202,MATCH(20,Census!$B$7:$B$202,0)),"")</f>
        <v/>
      </c>
      <c r="C22" s="6"/>
      <c r="D22" s="7" t="s">
        <v>1</v>
      </c>
      <c r="E22" s="8">
        <v>20</v>
      </c>
      <c r="F22" s="9"/>
      <c r="G22" s="10"/>
      <c r="H22" s="3" t="str">
        <f>IFERROR(INDEX(Census!$G$7:$G$202,MATCH(20,Census!$B$7:$B$202,0)),"")</f>
        <v/>
      </c>
      <c r="I22" s="11"/>
      <c r="J22" s="12" t="str">
        <f t="shared" si="0"/>
        <v/>
      </c>
      <c r="K22" s="7"/>
      <c r="L22" s="13"/>
      <c r="M22" s="10"/>
      <c r="N22" s="38" t="str">
        <f>IFERROR(INDEX(Census!$B$7:$G$202,MATCH("1"&amp;"Spouse",Census!$B$7:$B$202&amp;Census!$C$7:$C$202,0),6),"")</f>
        <v/>
      </c>
      <c r="O22" s="11"/>
      <c r="P22" s="7"/>
      <c r="Q22" s="3"/>
      <c r="R22" s="11"/>
      <c r="S22" s="7"/>
      <c r="T22" s="3"/>
      <c r="U22" s="11"/>
      <c r="V22" s="7"/>
      <c r="W22" s="3"/>
      <c r="X22" s="11"/>
      <c r="Y22" s="7"/>
      <c r="Z22" s="3"/>
      <c r="AA22" s="11"/>
      <c r="AB22" s="7"/>
      <c r="AC22" s="3"/>
      <c r="AD22" s="11"/>
      <c r="AE22" s="7"/>
      <c r="AF22" s="3"/>
      <c r="AG22" s="11"/>
      <c r="AH22" s="7"/>
      <c r="AI22" s="3"/>
      <c r="AJ22" s="11"/>
      <c r="AK22" s="7"/>
      <c r="AL22" s="3"/>
      <c r="AM22" s="11"/>
      <c r="AN22" s="7"/>
      <c r="AO22" s="3"/>
      <c r="AP22" s="11"/>
      <c r="AQ22" s="7"/>
      <c r="AR22" s="3"/>
      <c r="AS22" s="11"/>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row>
    <row r="23" spans="1:180" s="18" customFormat="1" ht="13" x14ac:dyDescent="0.3">
      <c r="A23" s="16">
        <v>21</v>
      </c>
      <c r="B23" s="5" t="str">
        <f>IFERROR(INDEX(Census!$H$7:$H$202,MATCH(21,Census!$B$7:$B$202,0)),"")</f>
        <v/>
      </c>
      <c r="C23" s="6"/>
      <c r="D23" s="7" t="s">
        <v>1</v>
      </c>
      <c r="E23" s="8">
        <v>21</v>
      </c>
      <c r="F23" s="9"/>
      <c r="G23" s="10"/>
      <c r="H23" s="3" t="str">
        <f>IFERROR(INDEX(Census!$G$7:$G$202,MATCH(21,Census!$B$7:$B$202,0)),"")</f>
        <v/>
      </c>
      <c r="I23" s="11"/>
      <c r="J23" s="12" t="str">
        <f t="shared" si="0"/>
        <v/>
      </c>
      <c r="K23" s="7"/>
      <c r="L23" s="13"/>
      <c r="M23" s="10"/>
      <c r="N23" s="38" t="str">
        <f>IFERROR(INDEX(Census!$B$7:$G$202,MATCH("1"&amp;"Spouse",Census!$B$7:$B$202&amp;Census!$C$7:$C$202,0),6),"")</f>
        <v/>
      </c>
      <c r="O23" s="11"/>
      <c r="P23" s="7"/>
      <c r="Q23" s="3"/>
      <c r="R23" s="11"/>
      <c r="S23" s="7"/>
      <c r="T23" s="3"/>
      <c r="U23" s="11"/>
      <c r="V23" s="7"/>
      <c r="W23" s="3"/>
      <c r="X23" s="11"/>
      <c r="Y23" s="7"/>
      <c r="Z23" s="3"/>
      <c r="AA23" s="11"/>
      <c r="AB23" s="7"/>
      <c r="AC23" s="3"/>
      <c r="AD23" s="11"/>
      <c r="AE23" s="7"/>
      <c r="AF23" s="3"/>
      <c r="AG23" s="11"/>
      <c r="AH23" s="7"/>
      <c r="AI23" s="3"/>
      <c r="AJ23" s="11"/>
      <c r="AK23" s="7"/>
      <c r="AL23" s="3"/>
      <c r="AM23" s="11"/>
      <c r="AN23" s="7"/>
      <c r="AO23" s="3"/>
      <c r="AP23" s="11"/>
      <c r="AQ23" s="7"/>
      <c r="AR23" s="3"/>
      <c r="AS23" s="11"/>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row>
    <row r="24" spans="1:180" s="18" customFormat="1" ht="13" x14ac:dyDescent="0.3">
      <c r="A24" s="16">
        <v>22</v>
      </c>
      <c r="B24" s="5" t="str">
        <f>IFERROR(INDEX(Census!$H$7:$H$202,MATCH(22,Census!$B$7:$B$202,0)),"")</f>
        <v/>
      </c>
      <c r="C24" s="6"/>
      <c r="D24" s="7" t="s">
        <v>1</v>
      </c>
      <c r="E24" s="8">
        <v>22</v>
      </c>
      <c r="F24" s="9"/>
      <c r="G24" s="10"/>
      <c r="H24" s="3" t="str">
        <f>IFERROR(INDEX(Census!$G$7:$G$202,MATCH(22,Census!$B$7:$B$202,0)),"")</f>
        <v/>
      </c>
      <c r="I24" s="11"/>
      <c r="J24" s="12" t="str">
        <f t="shared" si="0"/>
        <v/>
      </c>
      <c r="K24" s="7"/>
      <c r="L24" s="13"/>
      <c r="M24" s="10"/>
      <c r="N24" s="38" t="str">
        <f>IFERROR(INDEX(Census!$B$7:$G$202,MATCH("1"&amp;"Spouse",Census!$B$7:$B$202&amp;Census!$C$7:$C$202,0),6),"")</f>
        <v/>
      </c>
      <c r="O24" s="11"/>
      <c r="P24" s="7"/>
      <c r="Q24" s="3"/>
      <c r="R24" s="11"/>
      <c r="S24" s="7"/>
      <c r="T24" s="3"/>
      <c r="U24" s="11"/>
      <c r="V24" s="7"/>
      <c r="W24" s="3"/>
      <c r="X24" s="11"/>
      <c r="Y24" s="7"/>
      <c r="Z24" s="3"/>
      <c r="AA24" s="11"/>
      <c r="AB24" s="7"/>
      <c r="AC24" s="3"/>
      <c r="AD24" s="11"/>
      <c r="AE24" s="7"/>
      <c r="AF24" s="3"/>
      <c r="AG24" s="11"/>
      <c r="AH24" s="7"/>
      <c r="AI24" s="3"/>
      <c r="AJ24" s="11"/>
      <c r="AK24" s="7"/>
      <c r="AL24" s="3"/>
      <c r="AM24" s="11"/>
      <c r="AN24" s="7"/>
      <c r="AO24" s="3"/>
      <c r="AP24" s="11"/>
      <c r="AQ24" s="7"/>
      <c r="AR24" s="3"/>
      <c r="AS24" s="11"/>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row>
    <row r="25" spans="1:180" s="18" customFormat="1" ht="13" x14ac:dyDescent="0.3">
      <c r="A25" s="16">
        <v>23</v>
      </c>
      <c r="B25" s="5" t="str">
        <f>IFERROR(INDEX(Census!$H$7:$H$202,MATCH(23,Census!$B$7:$B$202,0)),"")</f>
        <v/>
      </c>
      <c r="C25" s="6"/>
      <c r="D25" s="7" t="s">
        <v>1</v>
      </c>
      <c r="E25" s="8">
        <v>23</v>
      </c>
      <c r="F25" s="9"/>
      <c r="G25" s="10"/>
      <c r="H25" s="3" t="str">
        <f>IFERROR(INDEX(Census!$G$7:$G$202,MATCH(23,Census!$B$7:$B$202,0)),"")</f>
        <v/>
      </c>
      <c r="I25" s="11"/>
      <c r="J25" s="12" t="str">
        <f t="shared" si="0"/>
        <v/>
      </c>
      <c r="K25" s="7"/>
      <c r="L25" s="13"/>
      <c r="M25" s="10"/>
      <c r="N25" s="38" t="str">
        <f>IFERROR(INDEX(Census!$B$7:$G$202,MATCH("1"&amp;"Spouse",Census!$B$7:$B$202&amp;Census!$C$7:$C$202,0),6),"")</f>
        <v/>
      </c>
      <c r="O25" s="11"/>
      <c r="P25" s="7"/>
      <c r="Q25" s="3"/>
      <c r="R25" s="11"/>
      <c r="S25" s="7"/>
      <c r="T25" s="3"/>
      <c r="U25" s="11"/>
      <c r="V25" s="7"/>
      <c r="W25" s="3"/>
      <c r="X25" s="11"/>
      <c r="Y25" s="7"/>
      <c r="Z25" s="3"/>
      <c r="AA25" s="11"/>
      <c r="AB25" s="7"/>
      <c r="AC25" s="3"/>
      <c r="AD25" s="11"/>
      <c r="AE25" s="7"/>
      <c r="AF25" s="3"/>
      <c r="AG25" s="11"/>
      <c r="AH25" s="7"/>
      <c r="AI25" s="3"/>
      <c r="AJ25" s="11"/>
      <c r="AK25" s="7"/>
      <c r="AL25" s="3"/>
      <c r="AM25" s="11"/>
      <c r="AN25" s="7"/>
      <c r="AO25" s="3"/>
      <c r="AP25" s="11"/>
      <c r="AQ25" s="7"/>
      <c r="AR25" s="3"/>
      <c r="AS25" s="11"/>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row>
    <row r="26" spans="1:180" s="18" customFormat="1" ht="13" x14ac:dyDescent="0.3">
      <c r="A26" s="16">
        <v>24</v>
      </c>
      <c r="B26" s="5" t="str">
        <f>IFERROR(INDEX(Census!$H$7:$H$202,MATCH(24,Census!$B$7:$B$202,0)),"")</f>
        <v/>
      </c>
      <c r="C26" s="6"/>
      <c r="D26" s="7" t="s">
        <v>1</v>
      </c>
      <c r="E26" s="8">
        <v>24</v>
      </c>
      <c r="F26" s="9"/>
      <c r="G26" s="10"/>
      <c r="H26" s="3" t="str">
        <f>IFERROR(INDEX(Census!$G$7:$G$202,MATCH(24,Census!$B$7:$B$202,0)),"")</f>
        <v/>
      </c>
      <c r="I26" s="11"/>
      <c r="J26" s="12" t="str">
        <f t="shared" si="0"/>
        <v/>
      </c>
      <c r="K26" s="7"/>
      <c r="L26" s="13"/>
      <c r="M26" s="10"/>
      <c r="N26" s="38" t="str">
        <f>IFERROR(INDEX(Census!$B$7:$G$202,MATCH("1"&amp;"Spouse",Census!$B$7:$B$202&amp;Census!$C$7:$C$202,0),6),"")</f>
        <v/>
      </c>
      <c r="O26" s="11"/>
      <c r="P26" s="7"/>
      <c r="Q26" s="3"/>
      <c r="R26" s="11"/>
      <c r="S26" s="7"/>
      <c r="T26" s="3"/>
      <c r="U26" s="11"/>
      <c r="V26" s="7"/>
      <c r="W26" s="3"/>
      <c r="X26" s="11"/>
      <c r="Y26" s="7"/>
      <c r="Z26" s="3"/>
      <c r="AA26" s="11"/>
      <c r="AB26" s="7"/>
      <c r="AC26" s="3"/>
      <c r="AD26" s="11"/>
      <c r="AE26" s="7"/>
      <c r="AF26" s="3"/>
      <c r="AG26" s="11"/>
      <c r="AH26" s="7"/>
      <c r="AI26" s="3"/>
      <c r="AJ26" s="11"/>
      <c r="AK26" s="7"/>
      <c r="AL26" s="3"/>
      <c r="AM26" s="11"/>
      <c r="AN26" s="7"/>
      <c r="AO26" s="3"/>
      <c r="AP26" s="11"/>
      <c r="AQ26" s="7"/>
      <c r="AR26" s="3"/>
      <c r="AS26" s="11"/>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row>
    <row r="27" spans="1:180" s="18" customFormat="1" ht="13" x14ac:dyDescent="0.3">
      <c r="A27" s="4">
        <v>25</v>
      </c>
      <c r="B27" s="5" t="str">
        <f>IFERROR(INDEX(Census!$H$7:$H$202,MATCH(25,Census!$B$7:$B$202,0)),"")</f>
        <v/>
      </c>
      <c r="C27" s="6"/>
      <c r="D27" s="7" t="s">
        <v>1</v>
      </c>
      <c r="E27" s="8">
        <v>25</v>
      </c>
      <c r="F27" s="9"/>
      <c r="G27" s="10"/>
      <c r="H27" s="3" t="str">
        <f>IFERROR(INDEX(Census!$G$7:$G$202,MATCH(25,Census!$B$7:$B$202,0)),"")</f>
        <v/>
      </c>
      <c r="I27" s="11"/>
      <c r="J27" s="12" t="str">
        <f t="shared" si="0"/>
        <v/>
      </c>
      <c r="K27" s="7"/>
      <c r="L27" s="13"/>
      <c r="M27" s="10"/>
      <c r="N27" s="38" t="str">
        <f>IFERROR(INDEX(Census!$B$7:$G$202,MATCH("1"&amp;"Spouse",Census!$B$7:$B$202&amp;Census!$C$7:$C$202,0),6),"")</f>
        <v/>
      </c>
      <c r="O27" s="11"/>
      <c r="P27" s="7"/>
      <c r="Q27" s="3"/>
      <c r="R27" s="11"/>
      <c r="S27" s="7"/>
      <c r="T27" s="3"/>
      <c r="U27" s="11"/>
      <c r="V27" s="7"/>
      <c r="W27" s="3"/>
      <c r="X27" s="11"/>
      <c r="Y27" s="7"/>
      <c r="Z27" s="3"/>
      <c r="AA27" s="11"/>
      <c r="AB27" s="7"/>
      <c r="AC27" s="3"/>
      <c r="AD27" s="11"/>
      <c r="AE27" s="7"/>
      <c r="AF27" s="3"/>
      <c r="AG27" s="11"/>
      <c r="AH27" s="7"/>
      <c r="AI27" s="3"/>
      <c r="AJ27" s="11"/>
      <c r="AK27" s="7"/>
      <c r="AL27" s="3"/>
      <c r="AM27" s="11"/>
      <c r="AN27" s="7"/>
      <c r="AO27" s="3"/>
      <c r="AP27" s="11"/>
      <c r="AQ27" s="7"/>
      <c r="AR27" s="3"/>
      <c r="AS27" s="11"/>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row>
    <row r="28" spans="1:180" s="18" customFormat="1" ht="13" x14ac:dyDescent="0.3">
      <c r="A28" s="16">
        <v>26</v>
      </c>
      <c r="B28" s="5" t="str">
        <f>IFERROR(INDEX(Census!$H$7:$H$202,MATCH(26,Census!$B$7:$B$202,0)),"")</f>
        <v/>
      </c>
      <c r="C28" s="6"/>
      <c r="D28" s="7" t="s">
        <v>1</v>
      </c>
      <c r="E28" s="8">
        <v>26</v>
      </c>
      <c r="F28" s="9"/>
      <c r="G28" s="10"/>
      <c r="H28" s="3" t="str">
        <f>IFERROR(INDEX(Census!$G$7:$G$202,MATCH(26,Census!$B$7:$B$202,0)),"")</f>
        <v/>
      </c>
      <c r="I28" s="11"/>
      <c r="J28" s="12" t="str">
        <f t="shared" si="0"/>
        <v/>
      </c>
      <c r="K28" s="7"/>
      <c r="L28" s="13"/>
      <c r="M28" s="10"/>
      <c r="N28" s="38" t="str">
        <f>IFERROR(INDEX(Census!$B$7:$G$202,MATCH("1"&amp;"Spouse",Census!$B$7:$B$202&amp;Census!$C$7:$C$202,0),6),"")</f>
        <v/>
      </c>
      <c r="O28" s="11"/>
      <c r="P28" s="7"/>
      <c r="Q28" s="3"/>
      <c r="R28" s="11"/>
      <c r="S28" s="7"/>
      <c r="T28" s="3"/>
      <c r="U28" s="11"/>
      <c r="V28" s="7"/>
      <c r="W28" s="3"/>
      <c r="X28" s="11"/>
      <c r="Y28" s="7"/>
      <c r="Z28" s="3"/>
      <c r="AA28" s="11"/>
      <c r="AB28" s="7"/>
      <c r="AC28" s="3"/>
      <c r="AD28" s="11"/>
      <c r="AE28" s="7"/>
      <c r="AF28" s="3"/>
      <c r="AG28" s="11"/>
      <c r="AH28" s="7"/>
      <c r="AI28" s="3"/>
      <c r="AJ28" s="11"/>
      <c r="AK28" s="7"/>
      <c r="AL28" s="3"/>
      <c r="AM28" s="11"/>
      <c r="AN28" s="7"/>
      <c r="AO28" s="3"/>
      <c r="AP28" s="11"/>
      <c r="AQ28" s="7"/>
      <c r="AR28" s="3"/>
      <c r="AS28" s="11"/>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row>
    <row r="29" spans="1:180" s="18" customFormat="1" ht="13" x14ac:dyDescent="0.3">
      <c r="A29" s="16">
        <v>27</v>
      </c>
      <c r="B29" s="5" t="str">
        <f>IFERROR(INDEX(Census!$H$7:$H$202,MATCH(27,Census!$B$7:$B$202,0)),"")</f>
        <v/>
      </c>
      <c r="C29" s="6"/>
      <c r="D29" s="7" t="s">
        <v>1</v>
      </c>
      <c r="E29" s="8">
        <v>27</v>
      </c>
      <c r="F29" s="9"/>
      <c r="G29" s="10"/>
      <c r="H29" s="3" t="str">
        <f>IFERROR(INDEX(Census!$G$7:$G$202,MATCH(27,Census!$B$7:$B$202,0)),"")</f>
        <v/>
      </c>
      <c r="I29" s="11"/>
      <c r="J29" s="12" t="str">
        <f t="shared" si="0"/>
        <v/>
      </c>
      <c r="K29" s="7"/>
      <c r="L29" s="13"/>
      <c r="M29" s="10"/>
      <c r="N29" s="38" t="str">
        <f>IFERROR(INDEX(Census!$B$7:$G$202,MATCH("1"&amp;"Spouse",Census!$B$7:$B$202&amp;Census!$C$7:$C$202,0),6),"")</f>
        <v/>
      </c>
      <c r="O29" s="11"/>
      <c r="P29" s="7"/>
      <c r="Q29" s="3"/>
      <c r="R29" s="11"/>
      <c r="S29" s="7"/>
      <c r="T29" s="3"/>
      <c r="U29" s="11"/>
      <c r="V29" s="7"/>
      <c r="W29" s="3"/>
      <c r="X29" s="11"/>
      <c r="Y29" s="7"/>
      <c r="Z29" s="3"/>
      <c r="AA29" s="11"/>
      <c r="AB29" s="7"/>
      <c r="AC29" s="3"/>
      <c r="AD29" s="11"/>
      <c r="AE29" s="7"/>
      <c r="AF29" s="3"/>
      <c r="AG29" s="11"/>
      <c r="AH29" s="7"/>
      <c r="AI29" s="3"/>
      <c r="AJ29" s="11"/>
      <c r="AK29" s="7"/>
      <c r="AL29" s="3"/>
      <c r="AM29" s="11"/>
      <c r="AN29" s="7"/>
      <c r="AO29" s="3"/>
      <c r="AP29" s="11"/>
      <c r="AQ29" s="7"/>
      <c r="AR29" s="3"/>
      <c r="AS29" s="11"/>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row>
    <row r="30" spans="1:180" s="18" customFormat="1" ht="13" x14ac:dyDescent="0.3">
      <c r="A30" s="16">
        <v>28</v>
      </c>
      <c r="B30" s="5" t="str">
        <f>IFERROR(INDEX(Census!$H$7:$H$202,MATCH(28,Census!$B$7:$B$202,0)),"")</f>
        <v/>
      </c>
      <c r="C30" s="6"/>
      <c r="D30" s="7" t="s">
        <v>1</v>
      </c>
      <c r="E30" s="8">
        <v>28</v>
      </c>
      <c r="F30" s="9"/>
      <c r="G30" s="10"/>
      <c r="H30" s="3" t="str">
        <f>IFERROR(INDEX(Census!$G$7:$G$202,MATCH(28,Census!$B$7:$B$202,0)),"")</f>
        <v/>
      </c>
      <c r="I30" s="11"/>
      <c r="J30" s="12" t="str">
        <f t="shared" si="0"/>
        <v/>
      </c>
      <c r="K30" s="7"/>
      <c r="L30" s="13"/>
      <c r="M30" s="10"/>
      <c r="N30" s="38" t="str">
        <f>IFERROR(INDEX(Census!$B$7:$G$202,MATCH("1"&amp;"Spouse",Census!$B$7:$B$202&amp;Census!$C$7:$C$202,0),6),"")</f>
        <v/>
      </c>
      <c r="O30" s="11"/>
      <c r="P30" s="7"/>
      <c r="Q30" s="3"/>
      <c r="R30" s="11"/>
      <c r="S30" s="7"/>
      <c r="T30" s="3"/>
      <c r="U30" s="11"/>
      <c r="V30" s="7"/>
      <c r="W30" s="3"/>
      <c r="X30" s="11"/>
      <c r="Y30" s="7"/>
      <c r="Z30" s="3"/>
      <c r="AA30" s="11"/>
      <c r="AB30" s="7"/>
      <c r="AC30" s="3"/>
      <c r="AD30" s="11"/>
      <c r="AE30" s="7"/>
      <c r="AF30" s="3"/>
      <c r="AG30" s="11"/>
      <c r="AH30" s="7"/>
      <c r="AI30" s="3"/>
      <c r="AJ30" s="11"/>
      <c r="AK30" s="7"/>
      <c r="AL30" s="3"/>
      <c r="AM30" s="11"/>
      <c r="AN30" s="7"/>
      <c r="AO30" s="3"/>
      <c r="AP30" s="11"/>
      <c r="AQ30" s="7"/>
      <c r="AR30" s="3"/>
      <c r="AS30" s="11"/>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row>
    <row r="31" spans="1:180" s="18" customFormat="1" ht="13" x14ac:dyDescent="0.3">
      <c r="A31" s="16">
        <v>29</v>
      </c>
      <c r="B31" s="5" t="str">
        <f>IFERROR(INDEX(Census!$H$7:$H$202,MATCH(29,Census!$B$7:$B$202,0)),"")</f>
        <v/>
      </c>
      <c r="C31" s="6"/>
      <c r="D31" s="7" t="s">
        <v>1</v>
      </c>
      <c r="E31" s="8">
        <v>29</v>
      </c>
      <c r="F31" s="9"/>
      <c r="G31" s="10"/>
      <c r="H31" s="3" t="str">
        <f>IFERROR(INDEX(Census!$G$7:$G$202,MATCH(29,Census!$B$7:$B$202,0)),"")</f>
        <v/>
      </c>
      <c r="I31" s="11"/>
      <c r="J31" s="12" t="str">
        <f t="shared" si="0"/>
        <v/>
      </c>
      <c r="K31" s="7"/>
      <c r="L31" s="13"/>
      <c r="M31" s="10"/>
      <c r="N31" s="38" t="str">
        <f>IFERROR(INDEX(Census!$B$7:$G$202,MATCH("1"&amp;"Spouse",Census!$B$7:$B$202&amp;Census!$C$7:$C$202,0),6),"")</f>
        <v/>
      </c>
      <c r="O31" s="11"/>
      <c r="P31" s="7"/>
      <c r="Q31" s="3"/>
      <c r="R31" s="11"/>
      <c r="S31" s="7"/>
      <c r="T31" s="3"/>
      <c r="U31" s="11"/>
      <c r="V31" s="7"/>
      <c r="W31" s="3"/>
      <c r="X31" s="11"/>
      <c r="Y31" s="7"/>
      <c r="Z31" s="3"/>
      <c r="AA31" s="11"/>
      <c r="AB31" s="7"/>
      <c r="AC31" s="3"/>
      <c r="AD31" s="11"/>
      <c r="AE31" s="7"/>
      <c r="AF31" s="3"/>
      <c r="AG31" s="11"/>
      <c r="AH31" s="7"/>
      <c r="AI31" s="3"/>
      <c r="AJ31" s="11"/>
      <c r="AK31" s="7"/>
      <c r="AL31" s="3"/>
      <c r="AM31" s="11"/>
      <c r="AN31" s="7"/>
      <c r="AO31" s="3"/>
      <c r="AP31" s="11"/>
      <c r="AQ31" s="7"/>
      <c r="AR31" s="3"/>
      <c r="AS31" s="11"/>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row>
    <row r="32" spans="1:180" s="18" customFormat="1" ht="13" x14ac:dyDescent="0.3">
      <c r="A32" s="16">
        <v>30</v>
      </c>
      <c r="B32" s="5" t="str">
        <f>IFERROR(INDEX(Census!$H$7:$H$202,MATCH(30,Census!$B$7:$B$202,0)),"")</f>
        <v/>
      </c>
      <c r="C32" s="6"/>
      <c r="D32" s="7" t="s">
        <v>1</v>
      </c>
      <c r="E32" s="8">
        <v>30</v>
      </c>
      <c r="F32" s="9"/>
      <c r="G32" s="10"/>
      <c r="H32" s="3" t="str">
        <f>IFERROR(INDEX(Census!$G$7:$G$202,MATCH(30,Census!$B$7:$B$202,0)),"")</f>
        <v/>
      </c>
      <c r="I32" s="11"/>
      <c r="J32" s="12" t="str">
        <f t="shared" si="0"/>
        <v/>
      </c>
      <c r="K32" s="7"/>
      <c r="L32" s="13"/>
      <c r="M32" s="10"/>
      <c r="N32" s="38" t="str">
        <f>IFERROR(INDEX(Census!$B$7:$G$202,MATCH("1"&amp;"Spouse",Census!$B$7:$B$202&amp;Census!$C$7:$C$202,0),6),"")</f>
        <v/>
      </c>
      <c r="O32" s="11"/>
      <c r="P32" s="7"/>
      <c r="Q32" s="3"/>
      <c r="R32" s="11"/>
      <c r="S32" s="7"/>
      <c r="T32" s="3"/>
      <c r="U32" s="11"/>
      <c r="V32" s="7"/>
      <c r="W32" s="3"/>
      <c r="X32" s="11"/>
      <c r="Y32" s="7"/>
      <c r="Z32" s="3"/>
      <c r="AA32" s="11"/>
      <c r="AB32" s="7"/>
      <c r="AC32" s="3"/>
      <c r="AD32" s="11"/>
      <c r="AE32" s="7"/>
      <c r="AF32" s="3"/>
      <c r="AG32" s="11"/>
      <c r="AH32" s="7"/>
      <c r="AI32" s="3"/>
      <c r="AJ32" s="11"/>
      <c r="AK32" s="7"/>
      <c r="AL32" s="3"/>
      <c r="AM32" s="11"/>
      <c r="AN32" s="7"/>
      <c r="AO32" s="3"/>
      <c r="AP32" s="11"/>
      <c r="AQ32" s="7"/>
      <c r="AR32" s="3"/>
      <c r="AS32" s="11"/>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row>
    <row r="33" spans="1:180" s="18" customFormat="1" ht="13" x14ac:dyDescent="0.3">
      <c r="A33" s="4">
        <v>31</v>
      </c>
      <c r="B33" s="5" t="str">
        <f>IFERROR(INDEX(Census!$H$7:$H$202,MATCH(31,Census!$B$7:$B$202,0)),"")</f>
        <v/>
      </c>
      <c r="C33" s="6"/>
      <c r="D33" s="7" t="s">
        <v>1</v>
      </c>
      <c r="E33" s="8">
        <v>31</v>
      </c>
      <c r="F33" s="9"/>
      <c r="G33" s="10"/>
      <c r="H33" s="3" t="str">
        <f>IFERROR(INDEX(Census!$G$7:$G$202,MATCH(31,Census!$B$7:$B$202,0)),"")</f>
        <v/>
      </c>
      <c r="I33" s="11"/>
      <c r="J33" s="12" t="str">
        <f t="shared" si="0"/>
        <v/>
      </c>
      <c r="K33" s="7"/>
      <c r="L33" s="13"/>
      <c r="M33" s="10"/>
      <c r="N33" s="38" t="str">
        <f>IFERROR(INDEX(Census!$B$7:$G$202,MATCH("1"&amp;"Spouse",Census!$B$7:$B$202&amp;Census!$C$7:$C$202,0),6),"")</f>
        <v/>
      </c>
      <c r="O33" s="11"/>
      <c r="P33" s="7"/>
      <c r="Q33" s="3"/>
      <c r="R33" s="11"/>
      <c r="S33" s="7"/>
      <c r="T33" s="3"/>
      <c r="U33" s="11"/>
      <c r="V33" s="7"/>
      <c r="W33" s="3"/>
      <c r="X33" s="11"/>
      <c r="Y33" s="7"/>
      <c r="Z33" s="3"/>
      <c r="AA33" s="11"/>
      <c r="AB33" s="7"/>
      <c r="AC33" s="3"/>
      <c r="AD33" s="11"/>
      <c r="AE33" s="7"/>
      <c r="AF33" s="3"/>
      <c r="AG33" s="11"/>
      <c r="AH33" s="7"/>
      <c r="AI33" s="3"/>
      <c r="AJ33" s="11"/>
      <c r="AK33" s="7"/>
      <c r="AL33" s="3"/>
      <c r="AM33" s="11"/>
      <c r="AN33" s="7"/>
      <c r="AO33" s="3"/>
      <c r="AP33" s="11"/>
      <c r="AQ33" s="7"/>
      <c r="AR33" s="3"/>
      <c r="AS33" s="11"/>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row>
    <row r="34" spans="1:180" s="18" customFormat="1" ht="13" x14ac:dyDescent="0.3">
      <c r="A34" s="16">
        <v>32</v>
      </c>
      <c r="B34" s="5" t="str">
        <f>IFERROR(INDEX(Census!$H$7:$H$202,MATCH(32,Census!$B$7:$B$202,0)),"")</f>
        <v/>
      </c>
      <c r="C34" s="6"/>
      <c r="D34" s="7" t="s">
        <v>1</v>
      </c>
      <c r="E34" s="8">
        <v>32</v>
      </c>
      <c r="F34" s="9"/>
      <c r="G34" s="10"/>
      <c r="H34" s="3" t="str">
        <f>IFERROR(INDEX(Census!$G$7:$G$202,MATCH(32,Census!$B$7:$B$202,0)),"")</f>
        <v/>
      </c>
      <c r="I34" s="11"/>
      <c r="J34" s="12" t="str">
        <f t="shared" si="0"/>
        <v/>
      </c>
      <c r="K34" s="7"/>
      <c r="L34" s="13"/>
      <c r="M34" s="10"/>
      <c r="N34" s="38" t="str">
        <f>IFERROR(INDEX(Census!$B$7:$G$202,MATCH("1"&amp;"Spouse",Census!$B$7:$B$202&amp;Census!$C$7:$C$202,0),6),"")</f>
        <v/>
      </c>
      <c r="O34" s="11"/>
      <c r="P34" s="7"/>
      <c r="Q34" s="3"/>
      <c r="R34" s="11"/>
      <c r="S34" s="7"/>
      <c r="T34" s="3"/>
      <c r="U34" s="11"/>
      <c r="V34" s="7"/>
      <c r="W34" s="3"/>
      <c r="X34" s="11"/>
      <c r="Y34" s="7"/>
      <c r="Z34" s="3"/>
      <c r="AA34" s="11"/>
      <c r="AB34" s="7"/>
      <c r="AC34" s="3"/>
      <c r="AD34" s="11"/>
      <c r="AE34" s="7"/>
      <c r="AF34" s="3"/>
      <c r="AG34" s="11"/>
      <c r="AH34" s="7"/>
      <c r="AI34" s="3"/>
      <c r="AJ34" s="11"/>
      <c r="AK34" s="7"/>
      <c r="AL34" s="3"/>
      <c r="AM34" s="11"/>
      <c r="AN34" s="7"/>
      <c r="AO34" s="3"/>
      <c r="AP34" s="11"/>
      <c r="AQ34" s="7"/>
      <c r="AR34" s="3"/>
      <c r="AS34" s="11"/>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row>
    <row r="35" spans="1:180" s="18" customFormat="1" ht="13" x14ac:dyDescent="0.3">
      <c r="A35" s="16">
        <v>33</v>
      </c>
      <c r="B35" s="5" t="str">
        <f>IFERROR(INDEX(Census!$H$7:$H$202,MATCH(33,Census!$B$7:$B$202,0)),"")</f>
        <v/>
      </c>
      <c r="C35" s="6"/>
      <c r="D35" s="7" t="s">
        <v>1</v>
      </c>
      <c r="E35" s="8">
        <v>33</v>
      </c>
      <c r="F35" s="9"/>
      <c r="G35" s="10"/>
      <c r="H35" s="3" t="str">
        <f>IFERROR(INDEX(Census!$G$7:$G$202,MATCH(33,Census!$B$7:$B$202,0)),"")</f>
        <v/>
      </c>
      <c r="I35" s="11"/>
      <c r="J35" s="12" t="str">
        <f t="shared" si="0"/>
        <v/>
      </c>
      <c r="K35" s="7"/>
      <c r="L35" s="13"/>
      <c r="M35" s="10"/>
      <c r="N35" s="38" t="str">
        <f>IFERROR(INDEX(Census!$B$7:$G$202,MATCH("1"&amp;"Spouse",Census!$B$7:$B$202&amp;Census!$C$7:$C$202,0),6),"")</f>
        <v/>
      </c>
      <c r="O35" s="11"/>
      <c r="P35" s="7"/>
      <c r="Q35" s="3"/>
      <c r="R35" s="11"/>
      <c r="S35" s="7"/>
      <c r="T35" s="3"/>
      <c r="U35" s="11"/>
      <c r="V35" s="7"/>
      <c r="W35" s="3"/>
      <c r="X35" s="11"/>
      <c r="Y35" s="7"/>
      <c r="Z35" s="3"/>
      <c r="AA35" s="11"/>
      <c r="AB35" s="7"/>
      <c r="AC35" s="3"/>
      <c r="AD35" s="11"/>
      <c r="AE35" s="7"/>
      <c r="AF35" s="3"/>
      <c r="AG35" s="11"/>
      <c r="AH35" s="7"/>
      <c r="AI35" s="3"/>
      <c r="AJ35" s="11"/>
      <c r="AK35" s="7"/>
      <c r="AL35" s="3"/>
      <c r="AM35" s="11"/>
      <c r="AN35" s="7"/>
      <c r="AO35" s="3"/>
      <c r="AP35" s="11"/>
      <c r="AQ35" s="7"/>
      <c r="AR35" s="3"/>
      <c r="AS35" s="11"/>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row>
    <row r="36" spans="1:180" s="18" customFormat="1" ht="13" x14ac:dyDescent="0.3">
      <c r="A36" s="16">
        <v>34</v>
      </c>
      <c r="B36" s="5" t="str">
        <f>IFERROR(INDEX(Census!$H$7:$H$202,MATCH(34,Census!$B$7:$B$202,0)),"")</f>
        <v/>
      </c>
      <c r="C36" s="6"/>
      <c r="D36" s="7" t="s">
        <v>1</v>
      </c>
      <c r="E36" s="8">
        <v>34</v>
      </c>
      <c r="F36" s="9"/>
      <c r="G36" s="10"/>
      <c r="H36" s="3" t="str">
        <f>IFERROR(INDEX(Census!$G$7:$G$202,MATCH(34,Census!$B$7:$B$202,0)),"")</f>
        <v/>
      </c>
      <c r="I36" s="11"/>
      <c r="J36" s="12" t="str">
        <f t="shared" si="0"/>
        <v/>
      </c>
      <c r="K36" s="7"/>
      <c r="L36" s="13"/>
      <c r="M36" s="10"/>
      <c r="N36" s="38" t="str">
        <f>IFERROR(INDEX(Census!$B$7:$G$202,MATCH("1"&amp;"Spouse",Census!$B$7:$B$202&amp;Census!$C$7:$C$202,0),6),"")</f>
        <v/>
      </c>
      <c r="O36" s="11"/>
      <c r="P36" s="7"/>
      <c r="Q36" s="3"/>
      <c r="R36" s="11"/>
      <c r="S36" s="7"/>
      <c r="T36" s="3"/>
      <c r="U36" s="11"/>
      <c r="V36" s="7"/>
      <c r="W36" s="3"/>
      <c r="X36" s="11"/>
      <c r="Y36" s="7"/>
      <c r="Z36" s="3"/>
      <c r="AA36" s="11"/>
      <c r="AB36" s="7"/>
      <c r="AC36" s="3"/>
      <c r="AD36" s="11"/>
      <c r="AE36" s="7"/>
      <c r="AF36" s="3"/>
      <c r="AG36" s="11"/>
      <c r="AH36" s="7"/>
      <c r="AI36" s="3"/>
      <c r="AJ36" s="11"/>
      <c r="AK36" s="7"/>
      <c r="AL36" s="3"/>
      <c r="AM36" s="11"/>
      <c r="AN36" s="7"/>
      <c r="AO36" s="3"/>
      <c r="AP36" s="11"/>
      <c r="AQ36" s="7"/>
      <c r="AR36" s="3"/>
      <c r="AS36" s="11"/>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row>
    <row r="37" spans="1:180" s="18" customFormat="1" ht="13" x14ac:dyDescent="0.3">
      <c r="A37" s="16">
        <v>35</v>
      </c>
      <c r="B37" s="5" t="str">
        <f>IFERROR(INDEX(Census!$H$7:$H$202,MATCH(35,Census!$B$7:$B$202,0)),"")</f>
        <v/>
      </c>
      <c r="C37" s="6"/>
      <c r="D37" s="7" t="s">
        <v>1</v>
      </c>
      <c r="E37" s="8">
        <v>35</v>
      </c>
      <c r="F37" s="9"/>
      <c r="G37" s="10"/>
      <c r="H37" s="3" t="str">
        <f>IFERROR(INDEX(Census!$G$7:$G$202,MATCH(35,Census!$B$7:$B$202,0)),"")</f>
        <v/>
      </c>
      <c r="I37" s="11"/>
      <c r="J37" s="12" t="str">
        <f t="shared" si="0"/>
        <v/>
      </c>
      <c r="K37" s="7"/>
      <c r="L37" s="13"/>
      <c r="M37" s="10"/>
      <c r="N37" s="38" t="str">
        <f>IFERROR(INDEX(Census!$B$7:$G$202,MATCH("1"&amp;"Spouse",Census!$B$7:$B$202&amp;Census!$C$7:$C$202,0),6),"")</f>
        <v/>
      </c>
      <c r="O37" s="11"/>
      <c r="P37" s="7"/>
      <c r="Q37" s="3"/>
      <c r="R37" s="11"/>
      <c r="S37" s="7"/>
      <c r="T37" s="3"/>
      <c r="U37" s="11"/>
      <c r="V37" s="7"/>
      <c r="W37" s="3"/>
      <c r="X37" s="11"/>
      <c r="Y37" s="7"/>
      <c r="Z37" s="3"/>
      <c r="AA37" s="11"/>
      <c r="AB37" s="7"/>
      <c r="AC37" s="3"/>
      <c r="AD37" s="11"/>
      <c r="AE37" s="7"/>
      <c r="AF37" s="3"/>
      <c r="AG37" s="11"/>
      <c r="AH37" s="7"/>
      <c r="AI37" s="3"/>
      <c r="AJ37" s="11"/>
      <c r="AK37" s="7"/>
      <c r="AL37" s="3"/>
      <c r="AM37" s="11"/>
      <c r="AN37" s="7"/>
      <c r="AO37" s="3"/>
      <c r="AP37" s="11"/>
      <c r="AQ37" s="7"/>
      <c r="AR37" s="3"/>
      <c r="AS37" s="11"/>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row>
    <row r="38" spans="1:180" s="18" customFormat="1" ht="13" x14ac:dyDescent="0.3">
      <c r="A38" s="16">
        <v>36</v>
      </c>
      <c r="B38" s="5" t="str">
        <f>IFERROR(INDEX(Census!$H$7:$H$202,MATCH(36,Census!$B$7:$B$202,0)),"")</f>
        <v/>
      </c>
      <c r="C38" s="6"/>
      <c r="D38" s="7" t="s">
        <v>1</v>
      </c>
      <c r="E38" s="8">
        <v>36</v>
      </c>
      <c r="F38" s="9"/>
      <c r="G38" s="10"/>
      <c r="H38" s="3" t="str">
        <f>IFERROR(INDEX(Census!$G$7:$G$202,MATCH(36,Census!$B$7:$B$202,0)),"")</f>
        <v/>
      </c>
      <c r="I38" s="11"/>
      <c r="J38" s="12" t="str">
        <f t="shared" si="0"/>
        <v/>
      </c>
      <c r="K38" s="7"/>
      <c r="L38" s="13"/>
      <c r="M38" s="10"/>
      <c r="N38" s="38" t="str">
        <f>IFERROR(INDEX(Census!$B$7:$G$202,MATCH("1"&amp;"Spouse",Census!$B$7:$B$202&amp;Census!$C$7:$C$202,0),6),"")</f>
        <v/>
      </c>
      <c r="O38" s="11"/>
      <c r="P38" s="7"/>
      <c r="Q38" s="3"/>
      <c r="R38" s="11"/>
      <c r="S38" s="7"/>
      <c r="T38" s="3"/>
      <c r="U38" s="11"/>
      <c r="V38" s="7"/>
      <c r="W38" s="3"/>
      <c r="X38" s="11"/>
      <c r="Y38" s="7"/>
      <c r="Z38" s="3"/>
      <c r="AA38" s="11"/>
      <c r="AB38" s="7"/>
      <c r="AC38" s="3"/>
      <c r="AD38" s="11"/>
      <c r="AE38" s="7"/>
      <c r="AF38" s="3"/>
      <c r="AG38" s="11"/>
      <c r="AH38" s="7"/>
      <c r="AI38" s="3"/>
      <c r="AJ38" s="11"/>
      <c r="AK38" s="7"/>
      <c r="AL38" s="3"/>
      <c r="AM38" s="11"/>
      <c r="AN38" s="7"/>
      <c r="AO38" s="3"/>
      <c r="AP38" s="11"/>
      <c r="AQ38" s="7"/>
      <c r="AR38" s="3"/>
      <c r="AS38" s="11"/>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row>
    <row r="39" spans="1:180" s="18" customFormat="1" ht="13" x14ac:dyDescent="0.3">
      <c r="A39" s="4">
        <v>37</v>
      </c>
      <c r="B39" s="5" t="str">
        <f>IFERROR(INDEX(Census!$H$7:$H$202,MATCH(37,Census!$B$7:$B$202,0)),"")</f>
        <v/>
      </c>
      <c r="C39" s="6"/>
      <c r="D39" s="7" t="s">
        <v>1</v>
      </c>
      <c r="E39" s="8">
        <v>37</v>
      </c>
      <c r="F39" s="9"/>
      <c r="G39" s="10"/>
      <c r="H39" s="3" t="str">
        <f>IFERROR(INDEX(Census!$G$7:$G$202,MATCH(37,Census!$B$7:$B$202,0)),"")</f>
        <v/>
      </c>
      <c r="I39" s="11"/>
      <c r="J39" s="12" t="str">
        <f t="shared" si="0"/>
        <v/>
      </c>
      <c r="K39" s="7"/>
      <c r="L39" s="13"/>
      <c r="M39" s="10"/>
      <c r="N39" s="38" t="str">
        <f>IFERROR(INDEX(Census!$B$7:$G$202,MATCH("1"&amp;"Spouse",Census!$B$7:$B$202&amp;Census!$C$7:$C$202,0),6),"")</f>
        <v/>
      </c>
      <c r="O39" s="11"/>
      <c r="P39" s="7"/>
      <c r="Q39" s="3"/>
      <c r="R39" s="11"/>
      <c r="S39" s="7"/>
      <c r="T39" s="3"/>
      <c r="U39" s="11"/>
      <c r="V39" s="7"/>
      <c r="W39" s="3"/>
      <c r="X39" s="11"/>
      <c r="Y39" s="7"/>
      <c r="Z39" s="3"/>
      <c r="AA39" s="11"/>
      <c r="AB39" s="7"/>
      <c r="AC39" s="3"/>
      <c r="AD39" s="11"/>
      <c r="AE39" s="7"/>
      <c r="AF39" s="3"/>
      <c r="AG39" s="11"/>
      <c r="AH39" s="7"/>
      <c r="AI39" s="3"/>
      <c r="AJ39" s="11"/>
      <c r="AK39" s="7"/>
      <c r="AL39" s="3"/>
      <c r="AM39" s="11"/>
      <c r="AN39" s="7"/>
      <c r="AO39" s="3"/>
      <c r="AP39" s="11"/>
      <c r="AQ39" s="7"/>
      <c r="AR39" s="3"/>
      <c r="AS39" s="11"/>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row>
    <row r="40" spans="1:180" s="18" customFormat="1" ht="13" x14ac:dyDescent="0.3">
      <c r="A40" s="16">
        <v>38</v>
      </c>
      <c r="B40" s="5" t="str">
        <f>IFERROR(INDEX(Census!$H$7:$H$202,MATCH(38,Census!$B$7:$B$202,0)),"")</f>
        <v/>
      </c>
      <c r="C40" s="6"/>
      <c r="D40" s="7" t="s">
        <v>1</v>
      </c>
      <c r="E40" s="8">
        <v>38</v>
      </c>
      <c r="F40" s="9"/>
      <c r="G40" s="10"/>
      <c r="H40" s="3" t="str">
        <f>IFERROR(INDEX(Census!$G$7:$G$202,MATCH(38,Census!$B$7:$B$202,0)),"")</f>
        <v/>
      </c>
      <c r="I40" s="11"/>
      <c r="J40" s="12" t="str">
        <f t="shared" si="0"/>
        <v/>
      </c>
      <c r="K40" s="7"/>
      <c r="L40" s="13"/>
      <c r="M40" s="10"/>
      <c r="N40" s="38" t="str">
        <f>IFERROR(INDEX(Census!$B$7:$G$202,MATCH("1"&amp;"Spouse",Census!$B$7:$B$202&amp;Census!$C$7:$C$202,0),6),"")</f>
        <v/>
      </c>
      <c r="O40" s="11"/>
      <c r="P40" s="7"/>
      <c r="Q40" s="3"/>
      <c r="R40" s="11"/>
      <c r="S40" s="7"/>
      <c r="T40" s="3"/>
      <c r="U40" s="11"/>
      <c r="V40" s="7"/>
      <c r="W40" s="3"/>
      <c r="X40" s="11"/>
      <c r="Y40" s="7"/>
      <c r="Z40" s="3"/>
      <c r="AA40" s="11"/>
      <c r="AB40" s="7"/>
      <c r="AC40" s="3"/>
      <c r="AD40" s="11"/>
      <c r="AE40" s="7"/>
      <c r="AF40" s="3"/>
      <c r="AG40" s="11"/>
      <c r="AH40" s="7"/>
      <c r="AI40" s="3"/>
      <c r="AJ40" s="11"/>
      <c r="AK40" s="7"/>
      <c r="AL40" s="3"/>
      <c r="AM40" s="11"/>
      <c r="AN40" s="7"/>
      <c r="AO40" s="3"/>
      <c r="AP40" s="11"/>
      <c r="AQ40" s="7"/>
      <c r="AR40" s="3"/>
      <c r="AS40" s="11"/>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row>
    <row r="41" spans="1:180" s="18" customFormat="1" ht="13" x14ac:dyDescent="0.3">
      <c r="A41" s="16">
        <v>39</v>
      </c>
      <c r="B41" s="5" t="str">
        <f>IFERROR(INDEX(Census!$H$7:$H$202,MATCH(39,Census!$B$7:$B$202,0)),"")</f>
        <v/>
      </c>
      <c r="C41" s="6"/>
      <c r="D41" s="7" t="s">
        <v>1</v>
      </c>
      <c r="E41" s="8">
        <v>39</v>
      </c>
      <c r="F41" s="9"/>
      <c r="G41" s="10"/>
      <c r="H41" s="3" t="str">
        <f>IFERROR(INDEX(Census!$G$7:$G$202,MATCH(39,Census!$B$7:$B$202,0)),"")</f>
        <v/>
      </c>
      <c r="I41" s="11"/>
      <c r="J41" s="12" t="str">
        <f t="shared" si="0"/>
        <v/>
      </c>
      <c r="K41" s="7"/>
      <c r="L41" s="13"/>
      <c r="M41" s="10"/>
      <c r="N41" s="38" t="str">
        <f>IFERROR(INDEX(Census!$B$7:$G$202,MATCH("1"&amp;"Spouse",Census!$B$7:$B$202&amp;Census!$C$7:$C$202,0),6),"")</f>
        <v/>
      </c>
      <c r="O41" s="11"/>
      <c r="P41" s="7"/>
      <c r="Q41" s="3"/>
      <c r="R41" s="11"/>
      <c r="S41" s="7"/>
      <c r="T41" s="3"/>
      <c r="U41" s="11"/>
      <c r="V41" s="7"/>
      <c r="W41" s="3"/>
      <c r="X41" s="11"/>
      <c r="Y41" s="7"/>
      <c r="Z41" s="3"/>
      <c r="AA41" s="11"/>
      <c r="AB41" s="7"/>
      <c r="AC41" s="3"/>
      <c r="AD41" s="11"/>
      <c r="AE41" s="7"/>
      <c r="AF41" s="3"/>
      <c r="AG41" s="11"/>
      <c r="AH41" s="7"/>
      <c r="AI41" s="3"/>
      <c r="AJ41" s="11"/>
      <c r="AK41" s="7"/>
      <c r="AL41" s="3"/>
      <c r="AM41" s="11"/>
      <c r="AN41" s="7"/>
      <c r="AO41" s="3"/>
      <c r="AP41" s="11"/>
      <c r="AQ41" s="7"/>
      <c r="AR41" s="3"/>
      <c r="AS41" s="11"/>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row>
    <row r="42" spans="1:180" s="18" customFormat="1" ht="13" x14ac:dyDescent="0.3">
      <c r="A42" s="16">
        <v>40</v>
      </c>
      <c r="B42" s="5" t="str">
        <f>IFERROR(INDEX(Census!$H$7:$H$202,MATCH(40,Census!$B$7:$B$202,0)),"")</f>
        <v/>
      </c>
      <c r="C42" s="6"/>
      <c r="D42" s="7" t="s">
        <v>1</v>
      </c>
      <c r="E42" s="8">
        <v>40</v>
      </c>
      <c r="F42" s="9"/>
      <c r="G42" s="10"/>
      <c r="H42" s="3" t="str">
        <f>IFERROR(INDEX(Census!$G$7:$G$202,MATCH(40,Census!$B$7:$B$202,0)),"")</f>
        <v/>
      </c>
      <c r="I42" s="11"/>
      <c r="J42" s="12" t="str">
        <f t="shared" si="0"/>
        <v/>
      </c>
      <c r="K42" s="7"/>
      <c r="L42" s="13"/>
      <c r="M42" s="10"/>
      <c r="N42" s="38" t="str">
        <f>IFERROR(INDEX(Census!$B$7:$G$202,MATCH("1"&amp;"Spouse",Census!$B$7:$B$202&amp;Census!$C$7:$C$202,0),6),"")</f>
        <v/>
      </c>
      <c r="O42" s="11"/>
      <c r="P42" s="7"/>
      <c r="Q42" s="3"/>
      <c r="R42" s="11"/>
      <c r="S42" s="7"/>
      <c r="T42" s="3"/>
      <c r="U42" s="11"/>
      <c r="V42" s="7"/>
      <c r="W42" s="3"/>
      <c r="X42" s="11"/>
      <c r="Y42" s="7"/>
      <c r="Z42" s="3"/>
      <c r="AA42" s="11"/>
      <c r="AB42" s="7"/>
      <c r="AC42" s="3"/>
      <c r="AD42" s="11"/>
      <c r="AE42" s="7"/>
      <c r="AF42" s="3"/>
      <c r="AG42" s="11"/>
      <c r="AH42" s="7"/>
      <c r="AI42" s="3"/>
      <c r="AJ42" s="11"/>
      <c r="AK42" s="7"/>
      <c r="AL42" s="3"/>
      <c r="AM42" s="11"/>
      <c r="AN42" s="7"/>
      <c r="AO42" s="3"/>
      <c r="AP42" s="11"/>
      <c r="AQ42" s="7"/>
      <c r="AR42" s="3"/>
      <c r="AS42" s="11"/>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row>
    <row r="43" spans="1:180" s="18" customFormat="1" ht="13" x14ac:dyDescent="0.3">
      <c r="A43" s="16">
        <v>41</v>
      </c>
      <c r="B43" s="5" t="str">
        <f>IFERROR(INDEX(Census!$H$7:$H$202,MATCH(41,Census!$B$7:$B$202,0)),"")</f>
        <v/>
      </c>
      <c r="C43" s="6"/>
      <c r="D43" s="7" t="s">
        <v>1</v>
      </c>
      <c r="E43" s="8">
        <v>41</v>
      </c>
      <c r="F43" s="9"/>
      <c r="G43" s="10"/>
      <c r="H43" s="3" t="str">
        <f>IFERROR(INDEX(Census!$G$7:$G$202,MATCH(41,Census!$B$7:$B$202,0)),"")</f>
        <v/>
      </c>
      <c r="I43" s="11"/>
      <c r="J43" s="12" t="str">
        <f t="shared" si="0"/>
        <v/>
      </c>
      <c r="K43" s="7"/>
      <c r="L43" s="13"/>
      <c r="M43" s="10"/>
      <c r="N43" s="38" t="str">
        <f>IFERROR(INDEX(Census!$B$7:$G$202,MATCH("1"&amp;"Spouse",Census!$B$7:$B$202&amp;Census!$C$7:$C$202,0),6),"")</f>
        <v/>
      </c>
      <c r="O43" s="11"/>
      <c r="P43" s="7"/>
      <c r="Q43" s="3"/>
      <c r="R43" s="11"/>
      <c r="S43" s="7"/>
      <c r="T43" s="3"/>
      <c r="U43" s="11"/>
      <c r="V43" s="7"/>
      <c r="W43" s="3"/>
      <c r="X43" s="11"/>
      <c r="Y43" s="7"/>
      <c r="Z43" s="3"/>
      <c r="AA43" s="11"/>
      <c r="AB43" s="7"/>
      <c r="AC43" s="3"/>
      <c r="AD43" s="11"/>
      <c r="AE43" s="7"/>
      <c r="AF43" s="3"/>
      <c r="AG43" s="11"/>
      <c r="AH43" s="7"/>
      <c r="AI43" s="3"/>
      <c r="AJ43" s="11"/>
      <c r="AK43" s="7"/>
      <c r="AL43" s="3"/>
      <c r="AM43" s="11"/>
      <c r="AN43" s="7"/>
      <c r="AO43" s="3"/>
      <c r="AP43" s="11"/>
      <c r="AQ43" s="7"/>
      <c r="AR43" s="3"/>
      <c r="AS43" s="11"/>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row>
    <row r="44" spans="1:180" s="18" customFormat="1" ht="13" x14ac:dyDescent="0.3">
      <c r="A44" s="16">
        <v>42</v>
      </c>
      <c r="B44" s="5" t="str">
        <f>IFERROR(INDEX(Census!$H$7:$H$202,MATCH(42,Census!$B$7:$B$202,0)),"")</f>
        <v/>
      </c>
      <c r="C44" s="6"/>
      <c r="D44" s="7" t="s">
        <v>1</v>
      </c>
      <c r="E44" s="8">
        <v>42</v>
      </c>
      <c r="F44" s="9"/>
      <c r="G44" s="10"/>
      <c r="H44" s="3" t="str">
        <f>IFERROR(INDEX(Census!$G$7:$G$202,MATCH(42,Census!$B$7:$B$202,0)),"")</f>
        <v/>
      </c>
      <c r="I44" s="11"/>
      <c r="J44" s="12" t="str">
        <f t="shared" si="0"/>
        <v/>
      </c>
      <c r="K44" s="7"/>
      <c r="L44" s="13"/>
      <c r="M44" s="10"/>
      <c r="N44" s="38" t="str">
        <f>IFERROR(INDEX(Census!$B$7:$G$202,MATCH("1"&amp;"Spouse",Census!$B$7:$B$202&amp;Census!$C$7:$C$202,0),6),"")</f>
        <v/>
      </c>
      <c r="O44" s="11"/>
      <c r="P44" s="7"/>
      <c r="Q44" s="3"/>
      <c r="R44" s="11"/>
      <c r="S44" s="7"/>
      <c r="T44" s="3"/>
      <c r="U44" s="11"/>
      <c r="V44" s="7"/>
      <c r="W44" s="3"/>
      <c r="X44" s="11"/>
      <c r="Y44" s="7"/>
      <c r="Z44" s="3"/>
      <c r="AA44" s="11"/>
      <c r="AB44" s="7"/>
      <c r="AC44" s="3"/>
      <c r="AD44" s="11"/>
      <c r="AE44" s="7"/>
      <c r="AF44" s="3"/>
      <c r="AG44" s="11"/>
      <c r="AH44" s="7"/>
      <c r="AI44" s="3"/>
      <c r="AJ44" s="11"/>
      <c r="AK44" s="7"/>
      <c r="AL44" s="3"/>
      <c r="AM44" s="11"/>
      <c r="AN44" s="7"/>
      <c r="AO44" s="3"/>
      <c r="AP44" s="11"/>
      <c r="AQ44" s="7"/>
      <c r="AR44" s="3"/>
      <c r="AS44" s="11"/>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row>
    <row r="45" spans="1:180" s="18" customFormat="1" ht="13" x14ac:dyDescent="0.3">
      <c r="A45" s="4">
        <v>43</v>
      </c>
      <c r="B45" s="5" t="str">
        <f>IFERROR(INDEX(Census!$H$7:$H$202,MATCH(43,Census!$B$7:$B$202,0)),"")</f>
        <v/>
      </c>
      <c r="C45" s="6"/>
      <c r="D45" s="7" t="s">
        <v>1</v>
      </c>
      <c r="E45" s="8">
        <v>43</v>
      </c>
      <c r="F45" s="9"/>
      <c r="G45" s="10"/>
      <c r="H45" s="3" t="str">
        <f>IFERROR(INDEX(Census!$G$7:$G$202,MATCH(43,Census!$B$7:$B$202,0)),"")</f>
        <v/>
      </c>
      <c r="I45" s="11"/>
      <c r="J45" s="12" t="str">
        <f t="shared" si="0"/>
        <v/>
      </c>
      <c r="K45" s="7"/>
      <c r="L45" s="13"/>
      <c r="M45" s="10"/>
      <c r="N45" s="38" t="str">
        <f>IFERROR(INDEX(Census!$B$7:$G$202,MATCH("1"&amp;"Spouse",Census!$B$7:$B$202&amp;Census!$C$7:$C$202,0),6),"")</f>
        <v/>
      </c>
      <c r="O45" s="11"/>
      <c r="P45" s="7"/>
      <c r="Q45" s="3"/>
      <c r="R45" s="11"/>
      <c r="S45" s="7"/>
      <c r="T45" s="3"/>
      <c r="U45" s="11"/>
      <c r="V45" s="7"/>
      <c r="W45" s="3"/>
      <c r="X45" s="11"/>
      <c r="Y45" s="7"/>
      <c r="Z45" s="3"/>
      <c r="AA45" s="11"/>
      <c r="AB45" s="7"/>
      <c r="AC45" s="3"/>
      <c r="AD45" s="11"/>
      <c r="AE45" s="7"/>
      <c r="AF45" s="3"/>
      <c r="AG45" s="11"/>
      <c r="AH45" s="7"/>
      <c r="AI45" s="3"/>
      <c r="AJ45" s="11"/>
      <c r="AK45" s="7"/>
      <c r="AL45" s="3"/>
      <c r="AM45" s="11"/>
      <c r="AN45" s="7"/>
      <c r="AO45" s="3"/>
      <c r="AP45" s="11"/>
      <c r="AQ45" s="7"/>
      <c r="AR45" s="3"/>
      <c r="AS45" s="11"/>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row>
    <row r="46" spans="1:180" s="18" customFormat="1" ht="13" x14ac:dyDescent="0.3">
      <c r="A46" s="16">
        <v>44</v>
      </c>
      <c r="B46" s="5" t="str">
        <f>IFERROR(INDEX(Census!$H$7:$H$202,MATCH(44,Census!$B$7:$B$202,0)),"")</f>
        <v/>
      </c>
      <c r="C46" s="6"/>
      <c r="D46" s="7" t="s">
        <v>1</v>
      </c>
      <c r="E46" s="8">
        <v>44</v>
      </c>
      <c r="F46" s="9"/>
      <c r="G46" s="10"/>
      <c r="H46" s="3" t="str">
        <f>IFERROR(INDEX(Census!$G$7:$G$202,MATCH(44,Census!$B$7:$B$202,0)),"")</f>
        <v/>
      </c>
      <c r="I46" s="11"/>
      <c r="J46" s="12" t="str">
        <f t="shared" si="0"/>
        <v/>
      </c>
      <c r="K46" s="7"/>
      <c r="L46" s="13"/>
      <c r="M46" s="10"/>
      <c r="N46" s="38" t="str">
        <f>IFERROR(INDEX(Census!$B$7:$G$202,MATCH("1"&amp;"Spouse",Census!$B$7:$B$202&amp;Census!$C$7:$C$202,0),6),"")</f>
        <v/>
      </c>
      <c r="O46" s="11"/>
      <c r="P46" s="7"/>
      <c r="Q46" s="3"/>
      <c r="R46" s="11"/>
      <c r="S46" s="7"/>
      <c r="T46" s="3"/>
      <c r="U46" s="11"/>
      <c r="V46" s="7"/>
      <c r="W46" s="3"/>
      <c r="X46" s="11"/>
      <c r="Y46" s="7"/>
      <c r="Z46" s="3"/>
      <c r="AA46" s="11"/>
      <c r="AB46" s="7"/>
      <c r="AC46" s="3"/>
      <c r="AD46" s="11"/>
      <c r="AE46" s="7"/>
      <c r="AF46" s="3"/>
      <c r="AG46" s="11"/>
      <c r="AH46" s="7"/>
      <c r="AI46" s="3"/>
      <c r="AJ46" s="11"/>
      <c r="AK46" s="7"/>
      <c r="AL46" s="3"/>
      <c r="AM46" s="11"/>
      <c r="AN46" s="7"/>
      <c r="AO46" s="3"/>
      <c r="AP46" s="11"/>
      <c r="AQ46" s="7"/>
      <c r="AR46" s="3"/>
      <c r="AS46" s="11"/>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row>
    <row r="47" spans="1:180" s="18" customFormat="1" ht="13" x14ac:dyDescent="0.3">
      <c r="A47" s="16">
        <v>45</v>
      </c>
      <c r="B47" s="5" t="str">
        <f>IFERROR(INDEX(Census!$H$7:$H$202,MATCH(45,Census!$B$7:$B$202,0)),"")</f>
        <v/>
      </c>
      <c r="C47" s="6"/>
      <c r="D47" s="7" t="s">
        <v>1</v>
      </c>
      <c r="E47" s="8">
        <v>45</v>
      </c>
      <c r="F47" s="9"/>
      <c r="G47" s="10"/>
      <c r="H47" s="3" t="str">
        <f>IFERROR(INDEX(Census!$G$7:$G$202,MATCH(45,Census!$B$7:$B$202,0)),"")</f>
        <v/>
      </c>
      <c r="I47" s="11"/>
      <c r="J47" s="12" t="str">
        <f t="shared" si="0"/>
        <v/>
      </c>
      <c r="K47" s="7"/>
      <c r="L47" s="13"/>
      <c r="M47" s="10"/>
      <c r="N47" s="38" t="str">
        <f>IFERROR(INDEX(Census!$B$7:$G$202,MATCH("1"&amp;"Spouse",Census!$B$7:$B$202&amp;Census!$C$7:$C$202,0),6),"")</f>
        <v/>
      </c>
      <c r="O47" s="11"/>
      <c r="P47" s="7"/>
      <c r="Q47" s="3"/>
      <c r="R47" s="11"/>
      <c r="S47" s="7"/>
      <c r="T47" s="3"/>
      <c r="U47" s="11"/>
      <c r="V47" s="7"/>
      <c r="W47" s="3"/>
      <c r="X47" s="11"/>
      <c r="Y47" s="7"/>
      <c r="Z47" s="3"/>
      <c r="AA47" s="11"/>
      <c r="AB47" s="7"/>
      <c r="AC47" s="3"/>
      <c r="AD47" s="11"/>
      <c r="AE47" s="7"/>
      <c r="AF47" s="3"/>
      <c r="AG47" s="11"/>
      <c r="AH47" s="7"/>
      <c r="AI47" s="3"/>
      <c r="AJ47" s="11"/>
      <c r="AK47" s="7"/>
      <c r="AL47" s="3"/>
      <c r="AM47" s="11"/>
      <c r="AN47" s="7"/>
      <c r="AO47" s="3"/>
      <c r="AP47" s="11"/>
      <c r="AQ47" s="7"/>
      <c r="AR47" s="3"/>
      <c r="AS47" s="11"/>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row>
    <row r="48" spans="1:180" s="18" customFormat="1" ht="13" x14ac:dyDescent="0.3">
      <c r="A48" s="16">
        <v>46</v>
      </c>
      <c r="B48" s="5" t="str">
        <f>IFERROR(INDEX(Census!$H$7:$H$202,MATCH(46,Census!$B$7:$B$202,0)),"")</f>
        <v/>
      </c>
      <c r="C48" s="6"/>
      <c r="D48" s="7" t="s">
        <v>1</v>
      </c>
      <c r="E48" s="8">
        <v>46</v>
      </c>
      <c r="F48" s="9"/>
      <c r="G48" s="10"/>
      <c r="H48" s="3" t="str">
        <f>IFERROR(INDEX(Census!$G$7:$G$202,MATCH(46,Census!$B$7:$B$202,0)),"")</f>
        <v/>
      </c>
      <c r="I48" s="11"/>
      <c r="J48" s="12" t="str">
        <f t="shared" si="0"/>
        <v/>
      </c>
      <c r="K48" s="7"/>
      <c r="L48" s="13"/>
      <c r="M48" s="10"/>
      <c r="N48" s="38" t="str">
        <f>IFERROR(INDEX(Census!$B$7:$G$202,MATCH("1"&amp;"Spouse",Census!$B$7:$B$202&amp;Census!$C$7:$C$202,0),6),"")</f>
        <v/>
      </c>
      <c r="O48" s="11"/>
      <c r="P48" s="7"/>
      <c r="Q48" s="3"/>
      <c r="R48" s="11"/>
      <c r="S48" s="7"/>
      <c r="T48" s="3"/>
      <c r="U48" s="11"/>
      <c r="V48" s="7"/>
      <c r="W48" s="3"/>
      <c r="X48" s="11"/>
      <c r="Y48" s="7"/>
      <c r="Z48" s="3"/>
      <c r="AA48" s="11"/>
      <c r="AB48" s="7"/>
      <c r="AC48" s="3"/>
      <c r="AD48" s="11"/>
      <c r="AE48" s="7"/>
      <c r="AF48" s="3"/>
      <c r="AG48" s="11"/>
      <c r="AH48" s="7"/>
      <c r="AI48" s="3"/>
      <c r="AJ48" s="11"/>
      <c r="AK48" s="7"/>
      <c r="AL48" s="3"/>
      <c r="AM48" s="11"/>
      <c r="AN48" s="7"/>
      <c r="AO48" s="3"/>
      <c r="AP48" s="11"/>
      <c r="AQ48" s="7"/>
      <c r="AR48" s="3"/>
      <c r="AS48" s="11"/>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row>
    <row r="49" spans="1:180" s="18" customFormat="1" ht="13" x14ac:dyDescent="0.3">
      <c r="A49" s="16">
        <v>47</v>
      </c>
      <c r="B49" s="5" t="str">
        <f>IFERROR(INDEX(Census!$H$7:$H$202,MATCH(47,Census!$B$7:$B$202,0)),"")</f>
        <v/>
      </c>
      <c r="C49" s="6"/>
      <c r="D49" s="7" t="s">
        <v>1</v>
      </c>
      <c r="E49" s="8">
        <v>47</v>
      </c>
      <c r="F49" s="9"/>
      <c r="G49" s="10"/>
      <c r="H49" s="3" t="str">
        <f>IFERROR(INDEX(Census!$G$7:$G$202,MATCH(47,Census!$B$7:$B$202,0)),"")</f>
        <v/>
      </c>
      <c r="I49" s="11"/>
      <c r="J49" s="12" t="str">
        <f t="shared" si="0"/>
        <v/>
      </c>
      <c r="K49" s="7"/>
      <c r="L49" s="13"/>
      <c r="M49" s="10"/>
      <c r="N49" s="38" t="str">
        <f>IFERROR(INDEX(Census!$B$7:$G$202,MATCH("1"&amp;"Spouse",Census!$B$7:$B$202&amp;Census!$C$7:$C$202,0),6),"")</f>
        <v/>
      </c>
      <c r="O49" s="11"/>
      <c r="P49" s="7"/>
      <c r="Q49" s="3"/>
      <c r="R49" s="11"/>
      <c r="S49" s="7"/>
      <c r="T49" s="3"/>
      <c r="U49" s="11"/>
      <c r="V49" s="7"/>
      <c r="W49" s="3"/>
      <c r="X49" s="11"/>
      <c r="Y49" s="7"/>
      <c r="Z49" s="3"/>
      <c r="AA49" s="11"/>
      <c r="AB49" s="7"/>
      <c r="AC49" s="3"/>
      <c r="AD49" s="11"/>
      <c r="AE49" s="7"/>
      <c r="AF49" s="3"/>
      <c r="AG49" s="11"/>
      <c r="AH49" s="7"/>
      <c r="AI49" s="3"/>
      <c r="AJ49" s="11"/>
      <c r="AK49" s="7"/>
      <c r="AL49" s="3"/>
      <c r="AM49" s="11"/>
      <c r="AN49" s="7"/>
      <c r="AO49" s="3"/>
      <c r="AP49" s="11"/>
      <c r="AQ49" s="7"/>
      <c r="AR49" s="3"/>
      <c r="AS49" s="11"/>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row>
    <row r="50" spans="1:180" s="18" customFormat="1" ht="13" x14ac:dyDescent="0.3">
      <c r="A50" s="16">
        <v>48</v>
      </c>
      <c r="B50" s="5" t="str">
        <f>IFERROR(INDEX(Census!$H$7:$H$202,MATCH(48,Census!$B$7:$B$202,0)),"")</f>
        <v/>
      </c>
      <c r="C50" s="6"/>
      <c r="D50" s="7" t="s">
        <v>1</v>
      </c>
      <c r="E50" s="8">
        <v>48</v>
      </c>
      <c r="F50" s="9"/>
      <c r="G50" s="10"/>
      <c r="H50" s="3" t="str">
        <f>IFERROR(INDEX(Census!$G$7:$G$202,MATCH(481,Census!$B$7:$B$202,0)),"")</f>
        <v/>
      </c>
      <c r="I50" s="11"/>
      <c r="J50" s="12" t="str">
        <f t="shared" si="0"/>
        <v/>
      </c>
      <c r="K50" s="7"/>
      <c r="L50" s="13"/>
      <c r="M50" s="10"/>
      <c r="N50" s="38" t="str">
        <f>IFERROR(INDEX(Census!$B$7:$G$202,MATCH("1"&amp;"Spouse",Census!$B$7:$B$202&amp;Census!$C$7:$C$202,0),6),"")</f>
        <v/>
      </c>
      <c r="O50" s="11"/>
      <c r="P50" s="7"/>
      <c r="Q50" s="3"/>
      <c r="R50" s="11"/>
      <c r="S50" s="7"/>
      <c r="T50" s="3"/>
      <c r="U50" s="11"/>
      <c r="V50" s="7"/>
      <c r="W50" s="3"/>
      <c r="X50" s="11"/>
      <c r="Y50" s="7"/>
      <c r="Z50" s="3"/>
      <c r="AA50" s="11"/>
      <c r="AB50" s="7"/>
      <c r="AC50" s="3"/>
      <c r="AD50" s="11"/>
      <c r="AE50" s="7"/>
      <c r="AF50" s="3"/>
      <c r="AG50" s="11"/>
      <c r="AH50" s="7"/>
      <c r="AI50" s="3"/>
      <c r="AJ50" s="11"/>
      <c r="AK50" s="7"/>
      <c r="AL50" s="3"/>
      <c r="AM50" s="11"/>
      <c r="AN50" s="7"/>
      <c r="AO50" s="3"/>
      <c r="AP50" s="11"/>
      <c r="AQ50" s="7"/>
      <c r="AR50" s="3"/>
      <c r="AS50" s="11"/>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row>
    <row r="51" spans="1:180" s="18" customFormat="1" ht="13" x14ac:dyDescent="0.3">
      <c r="A51" s="4">
        <v>49</v>
      </c>
      <c r="B51" s="5" t="str">
        <f>IFERROR(INDEX(Census!$H$7:$H$202,MATCH(49,Census!$B$7:$B$202,0)),"")</f>
        <v/>
      </c>
      <c r="C51" s="6"/>
      <c r="D51" s="7" t="s">
        <v>1</v>
      </c>
      <c r="E51" s="8">
        <v>49</v>
      </c>
      <c r="F51" s="9"/>
      <c r="G51" s="10"/>
      <c r="H51" s="3" t="str">
        <f>IFERROR(INDEX(Census!$G$7:$G$202,MATCH(49,Census!$B$7:$B$202,0)),"")</f>
        <v/>
      </c>
      <c r="I51" s="11"/>
      <c r="J51" s="12" t="str">
        <f t="shared" si="0"/>
        <v/>
      </c>
      <c r="K51" s="7"/>
      <c r="L51" s="13"/>
      <c r="M51" s="10"/>
      <c r="N51" s="38" t="str">
        <f>IFERROR(INDEX(Census!$B$7:$G$202,MATCH("1"&amp;"Spouse",Census!$B$7:$B$202&amp;Census!$C$7:$C$202,0),6),"")</f>
        <v/>
      </c>
      <c r="O51" s="11"/>
      <c r="P51" s="7"/>
      <c r="Q51" s="3"/>
      <c r="R51" s="11"/>
      <c r="S51" s="7"/>
      <c r="T51" s="3"/>
      <c r="U51" s="11"/>
      <c r="V51" s="7"/>
      <c r="W51" s="3"/>
      <c r="X51" s="11"/>
      <c r="Y51" s="7"/>
      <c r="Z51" s="3"/>
      <c r="AA51" s="11"/>
      <c r="AB51" s="7"/>
      <c r="AC51" s="3"/>
      <c r="AD51" s="11"/>
      <c r="AE51" s="7"/>
      <c r="AF51" s="3"/>
      <c r="AG51" s="11"/>
      <c r="AH51" s="7"/>
      <c r="AI51" s="3"/>
      <c r="AJ51" s="11"/>
      <c r="AK51" s="7"/>
      <c r="AL51" s="3"/>
      <c r="AM51" s="11"/>
      <c r="AN51" s="7"/>
      <c r="AO51" s="3"/>
      <c r="AP51" s="11"/>
      <c r="AQ51" s="7"/>
      <c r="AR51" s="3"/>
      <c r="AS51" s="11"/>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row>
    <row r="52" spans="1:180" s="18" customFormat="1" ht="13" x14ac:dyDescent="0.3">
      <c r="A52" s="16">
        <v>50</v>
      </c>
      <c r="B52" s="5" t="str">
        <f>IFERROR(INDEX(Census!$H$7:$H$202,MATCH(50,Census!$B$7:$B$202,0)),"")</f>
        <v/>
      </c>
      <c r="C52" s="6"/>
      <c r="D52" s="7" t="s">
        <v>1</v>
      </c>
      <c r="E52" s="8">
        <v>50</v>
      </c>
      <c r="F52" s="9"/>
      <c r="G52" s="10"/>
      <c r="H52" s="3" t="str">
        <f>IFERROR(INDEX(Census!$G$7:$G$202,MATCH(50,Census!$B$7:$B$202,0)),"")</f>
        <v/>
      </c>
      <c r="I52" s="11"/>
      <c r="J52" s="12" t="str">
        <f t="shared" si="0"/>
        <v/>
      </c>
      <c r="K52" s="7"/>
      <c r="L52" s="13"/>
      <c r="M52" s="10"/>
      <c r="N52" s="38" t="str">
        <f>IFERROR(INDEX(Census!$B$7:$G$202,MATCH("1"&amp;"Spouse",Census!$B$7:$B$202&amp;Census!$C$7:$C$202,0),6),"")</f>
        <v/>
      </c>
      <c r="O52" s="11"/>
      <c r="P52" s="7"/>
      <c r="Q52" s="3"/>
      <c r="R52" s="11"/>
      <c r="S52" s="7"/>
      <c r="T52" s="3"/>
      <c r="U52" s="11"/>
      <c r="V52" s="7"/>
      <c r="W52" s="3"/>
      <c r="X52" s="11"/>
      <c r="Y52" s="7"/>
      <c r="Z52" s="3"/>
      <c r="AA52" s="11"/>
      <c r="AB52" s="7"/>
      <c r="AC52" s="3"/>
      <c r="AD52" s="11"/>
      <c r="AE52" s="7"/>
      <c r="AF52" s="3"/>
      <c r="AG52" s="11"/>
      <c r="AH52" s="7"/>
      <c r="AI52" s="3"/>
      <c r="AJ52" s="11"/>
      <c r="AK52" s="7"/>
      <c r="AL52" s="3"/>
      <c r="AM52" s="11"/>
      <c r="AN52" s="7"/>
      <c r="AO52" s="3"/>
      <c r="AP52" s="11"/>
      <c r="AQ52" s="7"/>
      <c r="AR52" s="3"/>
      <c r="AS52" s="11"/>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row>
    <row r="53" spans="1:180" s="18" customFormat="1" ht="13" x14ac:dyDescent="0.3">
      <c r="A53" s="16">
        <v>51</v>
      </c>
      <c r="B53" s="5" t="str">
        <f>IFERROR(INDEX(Census!$H$7:$H$202,MATCH(51,Census!$B$7:$B$202,0)),"")</f>
        <v/>
      </c>
      <c r="C53" s="6"/>
      <c r="D53" s="7" t="s">
        <v>1</v>
      </c>
      <c r="E53" s="8">
        <v>51</v>
      </c>
      <c r="F53" s="9"/>
      <c r="G53" s="10"/>
      <c r="H53" s="3" t="str">
        <f>IFERROR(INDEX(Census!$G$7:$G$202,MATCH(51,Census!$B$7:$B$202,0)),"")</f>
        <v/>
      </c>
      <c r="I53" s="11"/>
      <c r="J53" s="12" t="str">
        <f t="shared" si="0"/>
        <v/>
      </c>
      <c r="K53" s="7"/>
      <c r="L53" s="13"/>
      <c r="M53" s="10"/>
      <c r="N53" s="38" t="str">
        <f>IFERROR(INDEX(Census!$B$7:$G$202,MATCH("1"&amp;"Spouse",Census!$B$7:$B$202&amp;Census!$C$7:$C$202,0),6),"")</f>
        <v/>
      </c>
      <c r="O53" s="11"/>
      <c r="P53" s="7"/>
      <c r="Q53" s="3"/>
      <c r="R53" s="11"/>
      <c r="S53" s="7"/>
      <c r="T53" s="3"/>
      <c r="U53" s="11"/>
      <c r="V53" s="7"/>
      <c r="W53" s="3"/>
      <c r="X53" s="11"/>
      <c r="Y53" s="7"/>
      <c r="Z53" s="3"/>
      <c r="AA53" s="11"/>
      <c r="AB53" s="7"/>
      <c r="AC53" s="3"/>
      <c r="AD53" s="11"/>
      <c r="AE53" s="7"/>
      <c r="AF53" s="3"/>
      <c r="AG53" s="11"/>
      <c r="AH53" s="7"/>
      <c r="AI53" s="3"/>
      <c r="AJ53" s="11"/>
      <c r="AK53" s="7"/>
      <c r="AL53" s="3"/>
      <c r="AM53" s="11"/>
      <c r="AN53" s="7"/>
      <c r="AO53" s="3"/>
      <c r="AP53" s="11"/>
      <c r="AQ53" s="7"/>
      <c r="AR53" s="3"/>
      <c r="AS53" s="11"/>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row>
    <row r="54" spans="1:180" s="18" customFormat="1" ht="13" x14ac:dyDescent="0.3">
      <c r="A54" s="16">
        <v>52</v>
      </c>
      <c r="B54" s="5" t="str">
        <f>IFERROR(INDEX(Census!$H$7:$H$202,MATCH(52,Census!$B$7:$B$202,0)),"")</f>
        <v/>
      </c>
      <c r="C54" s="6"/>
      <c r="D54" s="7" t="s">
        <v>1</v>
      </c>
      <c r="E54" s="8">
        <v>52</v>
      </c>
      <c r="F54" s="9"/>
      <c r="G54" s="10"/>
      <c r="H54" s="3" t="str">
        <f>IFERROR(INDEX(Census!$G$7:$G$202,MATCH(52,Census!$B$7:$B$202,0)),"")</f>
        <v/>
      </c>
      <c r="I54" s="11"/>
      <c r="J54" s="12" t="str">
        <f t="shared" si="0"/>
        <v/>
      </c>
      <c r="K54" s="7"/>
      <c r="L54" s="13"/>
      <c r="M54" s="10"/>
      <c r="N54" s="38" t="str">
        <f>IFERROR(INDEX(Census!$B$7:$G$202,MATCH("1"&amp;"Spouse",Census!$B$7:$B$202&amp;Census!$C$7:$C$202,0),6),"")</f>
        <v/>
      </c>
      <c r="O54" s="11"/>
      <c r="P54" s="7"/>
      <c r="Q54" s="3"/>
      <c r="R54" s="11"/>
      <c r="S54" s="7"/>
      <c r="T54" s="3"/>
      <c r="U54" s="11"/>
      <c r="V54" s="7"/>
      <c r="W54" s="3"/>
      <c r="X54" s="11"/>
      <c r="Y54" s="7"/>
      <c r="Z54" s="3"/>
      <c r="AA54" s="11"/>
      <c r="AB54" s="7"/>
      <c r="AC54" s="3"/>
      <c r="AD54" s="11"/>
      <c r="AE54" s="7"/>
      <c r="AF54" s="3"/>
      <c r="AG54" s="11"/>
      <c r="AH54" s="7"/>
      <c r="AI54" s="3"/>
      <c r="AJ54" s="11"/>
      <c r="AK54" s="7"/>
      <c r="AL54" s="3"/>
      <c r="AM54" s="11"/>
      <c r="AN54" s="7"/>
      <c r="AO54" s="3"/>
      <c r="AP54" s="11"/>
      <c r="AQ54" s="7"/>
      <c r="AR54" s="3"/>
      <c r="AS54" s="11"/>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row>
    <row r="55" spans="1:180" s="18" customFormat="1" ht="13" x14ac:dyDescent="0.3">
      <c r="A55" s="16">
        <v>53</v>
      </c>
      <c r="B55" s="5" t="str">
        <f>IFERROR(INDEX(Census!$H$7:$H$202,MATCH(53,Census!$B$7:$B$202,0)),"")</f>
        <v/>
      </c>
      <c r="C55" s="6"/>
      <c r="D55" s="7" t="s">
        <v>1</v>
      </c>
      <c r="E55" s="8">
        <v>53</v>
      </c>
      <c r="F55" s="9"/>
      <c r="G55" s="10"/>
      <c r="H55" s="3" t="str">
        <f>IFERROR(INDEX(Census!$G$7:$G$202,MATCH(53,Census!$B$7:$B$202,0)),"")</f>
        <v/>
      </c>
      <c r="I55" s="11"/>
      <c r="J55" s="12" t="str">
        <f t="shared" si="0"/>
        <v/>
      </c>
      <c r="K55" s="7"/>
      <c r="L55" s="13"/>
      <c r="M55" s="10"/>
      <c r="N55" s="38" t="str">
        <f>IFERROR(INDEX(Census!$B$7:$G$202,MATCH("1"&amp;"Spouse",Census!$B$7:$B$202&amp;Census!$C$7:$C$202,0),6),"")</f>
        <v/>
      </c>
      <c r="O55" s="11"/>
      <c r="P55" s="7"/>
      <c r="Q55" s="3"/>
      <c r="R55" s="11"/>
      <c r="S55" s="7"/>
      <c r="T55" s="3"/>
      <c r="U55" s="11"/>
      <c r="V55" s="7"/>
      <c r="W55" s="3"/>
      <c r="X55" s="11"/>
      <c r="Y55" s="7"/>
      <c r="Z55" s="3"/>
      <c r="AA55" s="11"/>
      <c r="AB55" s="7"/>
      <c r="AC55" s="3"/>
      <c r="AD55" s="11"/>
      <c r="AE55" s="7"/>
      <c r="AF55" s="3"/>
      <c r="AG55" s="11"/>
      <c r="AH55" s="7"/>
      <c r="AI55" s="3"/>
      <c r="AJ55" s="11"/>
      <c r="AK55" s="7"/>
      <c r="AL55" s="3"/>
      <c r="AM55" s="11"/>
      <c r="AN55" s="7"/>
      <c r="AO55" s="3"/>
      <c r="AP55" s="11"/>
      <c r="AQ55" s="7"/>
      <c r="AR55" s="3"/>
      <c r="AS55" s="11"/>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row>
    <row r="56" spans="1:180" s="18" customFormat="1" ht="13" x14ac:dyDescent="0.3">
      <c r="A56" s="16">
        <v>54</v>
      </c>
      <c r="B56" s="5" t="str">
        <f>IFERROR(INDEX(Census!$H$7:$H$202,MATCH(54,Census!$B$7:$B$202,0)),"")</f>
        <v/>
      </c>
      <c r="C56" s="6"/>
      <c r="D56" s="7" t="s">
        <v>1</v>
      </c>
      <c r="E56" s="8">
        <v>54</v>
      </c>
      <c r="F56" s="9"/>
      <c r="G56" s="10"/>
      <c r="H56" s="3" t="str">
        <f>IFERROR(INDEX(Census!$G$7:$G$202,MATCH(54,Census!$B$7:$B$202,0)),"")</f>
        <v/>
      </c>
      <c r="I56" s="11"/>
      <c r="J56" s="12" t="str">
        <f t="shared" si="0"/>
        <v/>
      </c>
      <c r="K56" s="7"/>
      <c r="L56" s="13"/>
      <c r="M56" s="10"/>
      <c r="N56" s="38" t="str">
        <f>IFERROR(INDEX(Census!$B$7:$G$202,MATCH("1"&amp;"Spouse",Census!$B$7:$B$202&amp;Census!$C$7:$C$202,0),6),"")</f>
        <v/>
      </c>
      <c r="O56" s="11"/>
      <c r="P56" s="7"/>
      <c r="Q56" s="3"/>
      <c r="R56" s="11"/>
      <c r="S56" s="7"/>
      <c r="T56" s="3"/>
      <c r="U56" s="11"/>
      <c r="V56" s="7"/>
      <c r="W56" s="3"/>
      <c r="X56" s="11"/>
      <c r="Y56" s="7"/>
      <c r="Z56" s="3"/>
      <c r="AA56" s="11"/>
      <c r="AB56" s="7"/>
      <c r="AC56" s="3"/>
      <c r="AD56" s="11"/>
      <c r="AE56" s="7"/>
      <c r="AF56" s="3"/>
      <c r="AG56" s="11"/>
      <c r="AH56" s="7"/>
      <c r="AI56" s="3"/>
      <c r="AJ56" s="11"/>
      <c r="AK56" s="7"/>
      <c r="AL56" s="3"/>
      <c r="AM56" s="11"/>
      <c r="AN56" s="7"/>
      <c r="AO56" s="3"/>
      <c r="AP56" s="11"/>
      <c r="AQ56" s="7"/>
      <c r="AR56" s="3"/>
      <c r="AS56" s="11"/>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row>
    <row r="57" spans="1:180" s="18" customFormat="1" ht="13" x14ac:dyDescent="0.3">
      <c r="A57" s="4">
        <v>55</v>
      </c>
      <c r="B57" s="5" t="str">
        <f>IFERROR(INDEX(Census!$H$7:$H$202,MATCH(55,Census!$B$7:$B$202,0)),"")</f>
        <v/>
      </c>
      <c r="C57" s="6"/>
      <c r="D57" s="7" t="s">
        <v>1</v>
      </c>
      <c r="E57" s="8">
        <v>55</v>
      </c>
      <c r="F57" s="9"/>
      <c r="G57" s="10"/>
      <c r="H57" s="3" t="str">
        <f>IFERROR(INDEX(Census!$G$7:$G$202,MATCH(55,Census!$B$7:$B$202,0)),"")</f>
        <v/>
      </c>
      <c r="I57" s="11"/>
      <c r="J57" s="12" t="str">
        <f t="shared" si="0"/>
        <v/>
      </c>
      <c r="K57" s="7"/>
      <c r="L57" s="13"/>
      <c r="M57" s="10"/>
      <c r="N57" s="38" t="str">
        <f>IFERROR(INDEX(Census!$B$7:$G$202,MATCH("1"&amp;"Spouse",Census!$B$7:$B$202&amp;Census!$C$7:$C$202,0),6),"")</f>
        <v/>
      </c>
      <c r="O57" s="11"/>
      <c r="P57" s="7"/>
      <c r="Q57" s="3"/>
      <c r="R57" s="11"/>
      <c r="S57" s="7"/>
      <c r="T57" s="3"/>
      <c r="U57" s="11"/>
      <c r="V57" s="7"/>
      <c r="W57" s="3"/>
      <c r="X57" s="11"/>
      <c r="Y57" s="7"/>
      <c r="Z57" s="3"/>
      <c r="AA57" s="11"/>
      <c r="AB57" s="7"/>
      <c r="AC57" s="3"/>
      <c r="AD57" s="11"/>
      <c r="AE57" s="7"/>
      <c r="AF57" s="3"/>
      <c r="AG57" s="11"/>
      <c r="AH57" s="7"/>
      <c r="AI57" s="3"/>
      <c r="AJ57" s="11"/>
      <c r="AK57" s="7"/>
      <c r="AL57" s="3"/>
      <c r="AM57" s="11"/>
      <c r="AN57" s="7"/>
      <c r="AO57" s="3"/>
      <c r="AP57" s="11"/>
      <c r="AQ57" s="7"/>
      <c r="AR57" s="3"/>
      <c r="AS57" s="11"/>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row>
    <row r="58" spans="1:180" s="30" customFormat="1" ht="3.75" customHeight="1" x14ac:dyDescent="0.3">
      <c r="A58" s="19">
        <v>56</v>
      </c>
      <c r="B58" s="20" t="str">
        <f>IFERROR(INDEX(Census!$H$7:$H$202,MATCH(1,Census!$B$7:$B$202,0)),"")</f>
        <v/>
      </c>
      <c r="C58" s="21"/>
      <c r="D58" s="22" t="s">
        <v>1</v>
      </c>
      <c r="E58" s="23">
        <v>56</v>
      </c>
      <c r="F58" s="24"/>
      <c r="G58" s="25"/>
      <c r="H58" s="26" t="str">
        <f>IFERROR(INDEX(Census!$G$7:$G$202,MATCH(1,Census!$B$7:$B$202,0)),"")</f>
        <v/>
      </c>
      <c r="I58" s="27"/>
      <c r="J58" s="12" t="str">
        <f t="shared" si="0"/>
        <v/>
      </c>
      <c r="K58" s="22"/>
      <c r="L58" s="28"/>
      <c r="M58" s="25"/>
      <c r="N58" s="38" t="str">
        <f>IFERROR(INDEX(Census!$B$7:$G$202,MATCH("1"&amp;"Spouse",Census!$B$7:$B$202&amp;Census!$C$7:$C$202,0),6),"")</f>
        <v/>
      </c>
      <c r="O58" s="27"/>
      <c r="P58" s="22"/>
      <c r="Q58" s="26"/>
      <c r="R58" s="27"/>
      <c r="S58" s="22"/>
      <c r="T58" s="26"/>
      <c r="U58" s="27"/>
      <c r="V58" s="22"/>
      <c r="W58" s="26"/>
      <c r="X58" s="27"/>
      <c r="Y58" s="22"/>
      <c r="Z58" s="26"/>
      <c r="AA58" s="27"/>
      <c r="AB58" s="22"/>
      <c r="AC58" s="26"/>
      <c r="AD58" s="27"/>
      <c r="AE58" s="22"/>
      <c r="AF58" s="26"/>
      <c r="AG58" s="27"/>
      <c r="AH58" s="22"/>
      <c r="AI58" s="26"/>
      <c r="AJ58" s="27"/>
      <c r="AK58" s="22"/>
      <c r="AL58" s="26"/>
      <c r="AM58" s="27"/>
      <c r="AN58" s="22"/>
      <c r="AO58" s="26"/>
      <c r="AP58" s="27"/>
      <c r="AQ58" s="22"/>
      <c r="AR58" s="26"/>
      <c r="AS58" s="27"/>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29"/>
      <c r="DY58" s="29"/>
      <c r="DZ58" s="29"/>
      <c r="EA58" s="29"/>
      <c r="EB58" s="29"/>
      <c r="EC58" s="29"/>
      <c r="ED58" s="29"/>
      <c r="EE58" s="29"/>
      <c r="EF58" s="29"/>
      <c r="EG58" s="29"/>
      <c r="EH58" s="29"/>
      <c r="EI58" s="29"/>
      <c r="EJ58" s="29"/>
      <c r="EK58" s="29"/>
      <c r="EL58" s="29"/>
      <c r="EM58" s="29"/>
      <c r="EN58" s="29"/>
      <c r="EO58" s="29"/>
      <c r="EP58" s="29"/>
      <c r="EQ58" s="29"/>
      <c r="ER58" s="29"/>
      <c r="ES58" s="29"/>
      <c r="ET58" s="29"/>
      <c r="EU58" s="29"/>
      <c r="EV58" s="29"/>
      <c r="EW58" s="29"/>
      <c r="EX58" s="29"/>
      <c r="EY58" s="29"/>
      <c r="EZ58" s="29"/>
      <c r="FA58" s="29"/>
      <c r="FB58" s="29"/>
      <c r="FC58" s="29"/>
      <c r="FD58" s="29"/>
      <c r="FE58" s="29"/>
      <c r="FF58" s="29"/>
      <c r="FG58" s="29"/>
      <c r="FH58" s="29"/>
      <c r="FI58" s="29"/>
      <c r="FJ58" s="29"/>
      <c r="FK58" s="29"/>
      <c r="FL58" s="29"/>
      <c r="FM58" s="29"/>
      <c r="FN58" s="29"/>
      <c r="FO58" s="29"/>
      <c r="FP58" s="29"/>
      <c r="FQ58" s="29"/>
      <c r="FR58" s="29"/>
      <c r="FS58" s="29"/>
      <c r="FT58" s="29"/>
      <c r="FU58" s="29"/>
      <c r="FV58" s="29"/>
      <c r="FW58" s="29"/>
      <c r="FX58" s="29"/>
    </row>
    <row r="59" spans="1:180" s="18" customFormat="1" ht="13" x14ac:dyDescent="0.3">
      <c r="A59" s="16">
        <v>57</v>
      </c>
      <c r="B59" s="5" t="str">
        <f>IFERROR(INDEX(Census!$H$7:$H$202,MATCH(1,Census!$B$7:$B$202,0)),"")</f>
        <v/>
      </c>
      <c r="C59" s="6"/>
      <c r="D59" s="7" t="s">
        <v>1</v>
      </c>
      <c r="E59" s="8">
        <v>57</v>
      </c>
      <c r="F59" s="9"/>
      <c r="G59" s="10"/>
      <c r="H59" s="3" t="str">
        <f>IFERROR(INDEX(Census!$G$7:$G$202,MATCH(1,Census!$B$7:$B$202,0)),"")</f>
        <v/>
      </c>
      <c r="I59" s="11"/>
      <c r="J59" s="12" t="str">
        <f t="shared" si="0"/>
        <v/>
      </c>
      <c r="K59" s="7"/>
      <c r="L59" s="13"/>
      <c r="M59" s="10"/>
      <c r="N59" s="38" t="str">
        <f>IFERROR(INDEX(Census!$B$7:$G$202,MATCH("1"&amp;"Spouse",Census!$B$7:$B$202&amp;Census!$C$7:$C$202,0),6),"")</f>
        <v/>
      </c>
      <c r="O59" s="11"/>
      <c r="P59" s="7"/>
      <c r="Q59" s="3"/>
      <c r="R59" s="11"/>
      <c r="S59" s="7"/>
      <c r="T59" s="3"/>
      <c r="U59" s="11"/>
      <c r="V59" s="7"/>
      <c r="W59" s="3"/>
      <c r="X59" s="11"/>
      <c r="Y59" s="7"/>
      <c r="Z59" s="3"/>
      <c r="AA59" s="11"/>
      <c r="AB59" s="7"/>
      <c r="AC59" s="3"/>
      <c r="AD59" s="11"/>
      <c r="AE59" s="7"/>
      <c r="AF59" s="3"/>
      <c r="AG59" s="11"/>
      <c r="AH59" s="7"/>
      <c r="AI59" s="3"/>
      <c r="AJ59" s="11"/>
      <c r="AK59" s="7"/>
      <c r="AL59" s="3"/>
      <c r="AM59" s="11"/>
      <c r="AN59" s="7"/>
      <c r="AO59" s="3"/>
      <c r="AP59" s="11"/>
      <c r="AQ59" s="7"/>
      <c r="AR59" s="3"/>
      <c r="AS59" s="11"/>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row>
    <row r="60" spans="1:180" s="18" customFormat="1" ht="13" x14ac:dyDescent="0.3">
      <c r="A60" s="16">
        <v>58</v>
      </c>
      <c r="B60" s="5" t="str">
        <f>IFERROR(INDEX(Census!$H$7:$H$202,MATCH(1,Census!$B$7:$B$202,0)),"")</f>
        <v/>
      </c>
      <c r="C60" s="6"/>
      <c r="D60" s="7" t="s">
        <v>1</v>
      </c>
      <c r="E60" s="8">
        <v>58</v>
      </c>
      <c r="F60" s="9"/>
      <c r="G60" s="10"/>
      <c r="H60" s="3" t="str">
        <f>IFERROR(INDEX(Census!$G$7:$G$202,MATCH(1,Census!$B$7:$B$202,0)),"")</f>
        <v/>
      </c>
      <c r="I60" s="11"/>
      <c r="J60" s="12" t="str">
        <f t="shared" si="0"/>
        <v/>
      </c>
      <c r="K60" s="7"/>
      <c r="L60" s="13"/>
      <c r="M60" s="10"/>
      <c r="N60" s="38" t="str">
        <f>IFERROR(INDEX(Census!$B$7:$G$202,MATCH("1"&amp;"Spouse",Census!$B$7:$B$202&amp;Census!$C$7:$C$202,0),6),"")</f>
        <v/>
      </c>
      <c r="O60" s="11"/>
      <c r="P60" s="7"/>
      <c r="Q60" s="3"/>
      <c r="R60" s="11"/>
      <c r="S60" s="7"/>
      <c r="T60" s="3"/>
      <c r="U60" s="11"/>
      <c r="V60" s="7"/>
      <c r="W60" s="3"/>
      <c r="X60" s="11"/>
      <c r="Y60" s="7"/>
      <c r="Z60" s="3"/>
      <c r="AA60" s="11"/>
      <c r="AB60" s="7"/>
      <c r="AC60" s="3"/>
      <c r="AD60" s="11"/>
      <c r="AE60" s="7"/>
      <c r="AF60" s="3"/>
      <c r="AG60" s="11"/>
      <c r="AH60" s="7"/>
      <c r="AI60" s="3"/>
      <c r="AJ60" s="11"/>
      <c r="AK60" s="7"/>
      <c r="AL60" s="3"/>
      <c r="AM60" s="11"/>
      <c r="AN60" s="7"/>
      <c r="AO60" s="3"/>
      <c r="AP60" s="11"/>
      <c r="AQ60" s="7"/>
      <c r="AR60" s="3"/>
      <c r="AS60" s="11"/>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row>
    <row r="61" spans="1:180" s="18" customFormat="1" ht="13" x14ac:dyDescent="0.3">
      <c r="A61" s="16">
        <v>59</v>
      </c>
      <c r="B61" s="5" t="str">
        <f>IFERROR(INDEX(Census!$H$7:$H$202,MATCH(1,Census!$B$7:$B$202,0)),"")</f>
        <v/>
      </c>
      <c r="C61" s="6"/>
      <c r="D61" s="7" t="s">
        <v>1</v>
      </c>
      <c r="E61" s="8">
        <v>59</v>
      </c>
      <c r="F61" s="9"/>
      <c r="G61" s="10"/>
      <c r="H61" s="3" t="str">
        <f>IFERROR(INDEX(Census!$G$7:$G$202,MATCH(1,Census!$B$7:$B$202,0)),"")</f>
        <v/>
      </c>
      <c r="I61" s="11"/>
      <c r="J61" s="12" t="str">
        <f t="shared" si="0"/>
        <v/>
      </c>
      <c r="K61" s="7"/>
      <c r="L61" s="13"/>
      <c r="M61" s="10"/>
      <c r="N61" s="38" t="str">
        <f>IFERROR(INDEX(Census!$B$7:$G$202,MATCH("1"&amp;"Spouse",Census!$B$7:$B$202&amp;Census!$C$7:$C$202,0),6),"")</f>
        <v/>
      </c>
      <c r="O61" s="11"/>
      <c r="P61" s="7"/>
      <c r="Q61" s="3"/>
      <c r="R61" s="11"/>
      <c r="S61" s="7"/>
      <c r="T61" s="3"/>
      <c r="U61" s="11"/>
      <c r="V61" s="7"/>
      <c r="W61" s="3"/>
      <c r="X61" s="11"/>
      <c r="Y61" s="7"/>
      <c r="Z61" s="3"/>
      <c r="AA61" s="11"/>
      <c r="AB61" s="7"/>
      <c r="AC61" s="3"/>
      <c r="AD61" s="11"/>
      <c r="AE61" s="7"/>
      <c r="AF61" s="3"/>
      <c r="AG61" s="11"/>
      <c r="AH61" s="7"/>
      <c r="AI61" s="3"/>
      <c r="AJ61" s="11"/>
      <c r="AK61" s="7"/>
      <c r="AL61" s="3"/>
      <c r="AM61" s="11"/>
      <c r="AN61" s="7"/>
      <c r="AO61" s="3"/>
      <c r="AP61" s="11"/>
      <c r="AQ61" s="7"/>
      <c r="AR61" s="3"/>
      <c r="AS61" s="11"/>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row>
    <row r="62" spans="1:180" s="18" customFormat="1" ht="13" x14ac:dyDescent="0.3">
      <c r="A62" s="16">
        <v>60</v>
      </c>
      <c r="B62" s="5" t="str">
        <f>IFERROR(INDEX(Census!$H$7:$H$202,MATCH(1,Census!$B$7:$B$202,0)),"")</f>
        <v/>
      </c>
      <c r="C62" s="6"/>
      <c r="D62" s="7" t="s">
        <v>1</v>
      </c>
      <c r="E62" s="8">
        <v>60</v>
      </c>
      <c r="F62" s="9"/>
      <c r="G62" s="10"/>
      <c r="H62" s="3" t="str">
        <f>IFERROR(INDEX(Census!$G$7:$G$202,MATCH(1,Census!$B$7:$B$202,0)),"")</f>
        <v/>
      </c>
      <c r="I62" s="11"/>
      <c r="J62" s="12" t="str">
        <f t="shared" si="0"/>
        <v/>
      </c>
      <c r="K62" s="7"/>
      <c r="L62" s="13"/>
      <c r="M62" s="10"/>
      <c r="N62" s="38" t="str">
        <f>IFERROR(INDEX(Census!$B$7:$G$202,MATCH("1"&amp;"Spouse",Census!$B$7:$B$202&amp;Census!$C$7:$C$202,0),6),"")</f>
        <v/>
      </c>
      <c r="O62" s="11"/>
      <c r="P62" s="7"/>
      <c r="Q62" s="3"/>
      <c r="R62" s="11"/>
      <c r="S62" s="7"/>
      <c r="T62" s="3"/>
      <c r="U62" s="11"/>
      <c r="V62" s="7"/>
      <c r="W62" s="3"/>
      <c r="X62" s="11"/>
      <c r="Y62" s="7"/>
      <c r="Z62" s="3"/>
      <c r="AA62" s="11"/>
      <c r="AB62" s="7"/>
      <c r="AC62" s="3"/>
      <c r="AD62" s="11"/>
      <c r="AE62" s="7"/>
      <c r="AF62" s="3"/>
      <c r="AG62" s="11"/>
      <c r="AH62" s="7"/>
      <c r="AI62" s="3"/>
      <c r="AJ62" s="11"/>
      <c r="AK62" s="7"/>
      <c r="AL62" s="3"/>
      <c r="AM62" s="11"/>
      <c r="AN62" s="7"/>
      <c r="AO62" s="3"/>
      <c r="AP62" s="11"/>
      <c r="AQ62" s="7"/>
      <c r="AR62" s="3"/>
      <c r="AS62" s="11"/>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row>
    <row r="63" spans="1:180" s="18" customFormat="1" ht="13" x14ac:dyDescent="0.3">
      <c r="A63" s="4">
        <v>61</v>
      </c>
      <c r="B63" s="5" t="str">
        <f>IFERROR(INDEX(Census!$H$7:$H$202,MATCH(1,Census!$B$7:$B$202,0)),"")</f>
        <v/>
      </c>
      <c r="C63" s="6"/>
      <c r="D63" s="7" t="s">
        <v>1</v>
      </c>
      <c r="E63" s="8">
        <v>61</v>
      </c>
      <c r="F63" s="9"/>
      <c r="G63" s="10"/>
      <c r="H63" s="3" t="str">
        <f>IFERROR(INDEX(Census!$G$7:$G$202,MATCH(1,Census!$B$7:$B$202,0)),"")</f>
        <v/>
      </c>
      <c r="I63" s="11"/>
      <c r="J63" s="12" t="str">
        <f t="shared" si="0"/>
        <v/>
      </c>
      <c r="K63" s="7"/>
      <c r="L63" s="13"/>
      <c r="M63" s="10"/>
      <c r="N63" s="38" t="str">
        <f>IFERROR(INDEX(Census!$B$7:$G$202,MATCH("1"&amp;"Spouse",Census!$B$7:$B$202&amp;Census!$C$7:$C$202,0),6),"")</f>
        <v/>
      </c>
      <c r="O63" s="11"/>
      <c r="P63" s="7"/>
      <c r="Q63" s="3"/>
      <c r="R63" s="11"/>
      <c r="S63" s="7"/>
      <c r="T63" s="3"/>
      <c r="U63" s="11"/>
      <c r="V63" s="7"/>
      <c r="W63" s="3"/>
      <c r="X63" s="11"/>
      <c r="Y63" s="7"/>
      <c r="Z63" s="3"/>
      <c r="AA63" s="11"/>
      <c r="AB63" s="7"/>
      <c r="AC63" s="3"/>
      <c r="AD63" s="11"/>
      <c r="AE63" s="7"/>
      <c r="AF63" s="3"/>
      <c r="AG63" s="11"/>
      <c r="AH63" s="7"/>
      <c r="AI63" s="3"/>
      <c r="AJ63" s="11"/>
      <c r="AK63" s="7"/>
      <c r="AL63" s="3"/>
      <c r="AM63" s="11"/>
      <c r="AN63" s="7"/>
      <c r="AO63" s="3"/>
      <c r="AP63" s="11"/>
      <c r="AQ63" s="7"/>
      <c r="AR63" s="3"/>
      <c r="AS63" s="11"/>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row>
    <row r="64" spans="1:180" s="18" customFormat="1" ht="13" x14ac:dyDescent="0.3">
      <c r="A64" s="16">
        <v>62</v>
      </c>
      <c r="B64" s="5" t="str">
        <f>IFERROR(INDEX(Census!$H$7:$H$202,MATCH(1,Census!$B$7:$B$202,0)),"")</f>
        <v/>
      </c>
      <c r="C64" s="6"/>
      <c r="D64" s="7" t="s">
        <v>1</v>
      </c>
      <c r="E64" s="8">
        <v>62</v>
      </c>
      <c r="F64" s="9"/>
      <c r="G64" s="10"/>
      <c r="H64" s="3" t="str">
        <f>IFERROR(INDEX(Census!$G$7:$G$202,MATCH(1,Census!$B$7:$B$202,0)),"")</f>
        <v/>
      </c>
      <c r="I64" s="11"/>
      <c r="J64" s="12" t="str">
        <f t="shared" si="0"/>
        <v/>
      </c>
      <c r="K64" s="7"/>
      <c r="L64" s="13"/>
      <c r="M64" s="10"/>
      <c r="N64" s="38" t="str">
        <f>IFERROR(INDEX(Census!$B$7:$G$202,MATCH("1"&amp;"Spouse",Census!$B$7:$B$202&amp;Census!$C$7:$C$202,0),6),"")</f>
        <v/>
      </c>
      <c r="O64" s="11"/>
      <c r="P64" s="7"/>
      <c r="Q64" s="3"/>
      <c r="R64" s="11"/>
      <c r="S64" s="7"/>
      <c r="T64" s="3"/>
      <c r="U64" s="11"/>
      <c r="V64" s="7"/>
      <c r="W64" s="3"/>
      <c r="X64" s="11"/>
      <c r="Y64" s="7"/>
      <c r="Z64" s="3"/>
      <c r="AA64" s="11"/>
      <c r="AB64" s="7"/>
      <c r="AC64" s="3"/>
      <c r="AD64" s="11"/>
      <c r="AE64" s="7"/>
      <c r="AF64" s="3"/>
      <c r="AG64" s="11"/>
      <c r="AH64" s="7"/>
      <c r="AI64" s="3"/>
      <c r="AJ64" s="11"/>
      <c r="AK64" s="7"/>
      <c r="AL64" s="3"/>
      <c r="AM64" s="11"/>
      <c r="AN64" s="7"/>
      <c r="AO64" s="3"/>
      <c r="AP64" s="11"/>
      <c r="AQ64" s="7"/>
      <c r="AR64" s="3"/>
      <c r="AS64" s="11"/>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row>
    <row r="65" spans="1:180" s="18" customFormat="1" ht="13" x14ac:dyDescent="0.3">
      <c r="A65" s="16">
        <v>63</v>
      </c>
      <c r="B65" s="5" t="str">
        <f>IFERROR(INDEX(Census!$H$7:$H$202,MATCH(1,Census!$B$7:$B$202,0)),"")</f>
        <v/>
      </c>
      <c r="C65" s="6"/>
      <c r="D65" s="7" t="s">
        <v>1</v>
      </c>
      <c r="E65" s="8">
        <v>63</v>
      </c>
      <c r="F65" s="9"/>
      <c r="G65" s="10"/>
      <c r="H65" s="3" t="str">
        <f>IFERROR(INDEX(Census!$G$7:$G$202,MATCH(1,Census!$B$7:$B$202,0)),"")</f>
        <v/>
      </c>
      <c r="I65" s="11"/>
      <c r="J65" s="12" t="str">
        <f t="shared" si="0"/>
        <v/>
      </c>
      <c r="K65" s="7"/>
      <c r="L65" s="13"/>
      <c r="M65" s="10"/>
      <c r="N65" s="38" t="str">
        <f>IFERROR(INDEX(Census!$B$7:$G$202,MATCH("1"&amp;"Spouse",Census!$B$7:$B$202&amp;Census!$C$7:$C$202,0),6),"")</f>
        <v/>
      </c>
      <c r="O65" s="11"/>
      <c r="P65" s="7"/>
      <c r="Q65" s="3"/>
      <c r="R65" s="11"/>
      <c r="S65" s="7"/>
      <c r="T65" s="3"/>
      <c r="U65" s="11"/>
      <c r="V65" s="7"/>
      <c r="W65" s="3"/>
      <c r="X65" s="11"/>
      <c r="Y65" s="7"/>
      <c r="Z65" s="3"/>
      <c r="AA65" s="11"/>
      <c r="AB65" s="7"/>
      <c r="AC65" s="3"/>
      <c r="AD65" s="11"/>
      <c r="AE65" s="7"/>
      <c r="AF65" s="3"/>
      <c r="AG65" s="11"/>
      <c r="AH65" s="7"/>
      <c r="AI65" s="3"/>
      <c r="AJ65" s="11"/>
      <c r="AK65" s="7"/>
      <c r="AL65" s="3"/>
      <c r="AM65" s="11"/>
      <c r="AN65" s="7"/>
      <c r="AO65" s="3"/>
      <c r="AP65" s="11"/>
      <c r="AQ65" s="7"/>
      <c r="AR65" s="3"/>
      <c r="AS65" s="11"/>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row>
    <row r="66" spans="1:180" s="18" customFormat="1" ht="13" x14ac:dyDescent="0.3">
      <c r="A66" s="16">
        <v>64</v>
      </c>
      <c r="B66" s="5" t="str">
        <f>IFERROR(INDEX(Census!$H$7:$H$202,MATCH(1,Census!$B$7:$B$202,0)),"")</f>
        <v/>
      </c>
      <c r="C66" s="6"/>
      <c r="D66" s="7" t="s">
        <v>1</v>
      </c>
      <c r="E66" s="8">
        <v>64</v>
      </c>
      <c r="F66" s="9"/>
      <c r="G66" s="10"/>
      <c r="H66" s="3" t="str">
        <f>IFERROR(INDEX(Census!$G$7:$G$202,MATCH(1,Census!$B$7:$B$202,0)),"")</f>
        <v/>
      </c>
      <c r="I66" s="11"/>
      <c r="J66" s="12" t="str">
        <f t="shared" si="0"/>
        <v/>
      </c>
      <c r="K66" s="7"/>
      <c r="L66" s="13"/>
      <c r="M66" s="10"/>
      <c r="N66" s="38" t="str">
        <f>IFERROR(INDEX(Census!$B$7:$G$202,MATCH("1"&amp;"Spouse",Census!$B$7:$B$202&amp;Census!$C$7:$C$202,0),6),"")</f>
        <v/>
      </c>
      <c r="O66" s="11"/>
      <c r="P66" s="7"/>
      <c r="Q66" s="3"/>
      <c r="R66" s="11"/>
      <c r="S66" s="7"/>
      <c r="T66" s="3"/>
      <c r="U66" s="11"/>
      <c r="V66" s="7"/>
      <c r="W66" s="3"/>
      <c r="X66" s="11"/>
      <c r="Y66" s="7"/>
      <c r="Z66" s="3"/>
      <c r="AA66" s="11"/>
      <c r="AB66" s="7"/>
      <c r="AC66" s="3"/>
      <c r="AD66" s="11"/>
      <c r="AE66" s="7"/>
      <c r="AF66" s="3"/>
      <c r="AG66" s="11"/>
      <c r="AH66" s="7"/>
      <c r="AI66" s="3"/>
      <c r="AJ66" s="11"/>
      <c r="AK66" s="7"/>
      <c r="AL66" s="3"/>
      <c r="AM66" s="11"/>
      <c r="AN66" s="7"/>
      <c r="AO66" s="3"/>
      <c r="AP66" s="11"/>
      <c r="AQ66" s="7"/>
      <c r="AR66" s="3"/>
      <c r="AS66" s="11"/>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row>
    <row r="67" spans="1:180" s="18" customFormat="1" ht="13" x14ac:dyDescent="0.3">
      <c r="A67" s="16">
        <v>65</v>
      </c>
      <c r="B67" s="5" t="str">
        <f>IFERROR(INDEX(Census!$H$7:$H$202,MATCH(1,Census!$B$7:$B$202,0)),"")</f>
        <v/>
      </c>
      <c r="C67" s="6"/>
      <c r="D67" s="7" t="s">
        <v>1</v>
      </c>
      <c r="E67" s="8">
        <v>65</v>
      </c>
      <c r="F67" s="9"/>
      <c r="G67" s="10"/>
      <c r="H67" s="3" t="str">
        <f>IFERROR(INDEX(Census!$G$7:$G$202,MATCH(1,Census!$B$7:$B$202,0)),"")</f>
        <v/>
      </c>
      <c r="I67" s="11"/>
      <c r="J67" s="12" t="str">
        <f t="shared" si="0"/>
        <v/>
      </c>
      <c r="K67" s="7"/>
      <c r="L67" s="13"/>
      <c r="M67" s="10"/>
      <c r="N67" s="38" t="str">
        <f>IFERROR(INDEX(Census!$B$7:$G$202,MATCH("1"&amp;"Spouse",Census!$B$7:$B$202&amp;Census!$C$7:$C$202,0),6),"")</f>
        <v/>
      </c>
      <c r="O67" s="11"/>
      <c r="P67" s="7"/>
      <c r="Q67" s="3"/>
      <c r="R67" s="11"/>
      <c r="S67" s="7"/>
      <c r="T67" s="3"/>
      <c r="U67" s="11"/>
      <c r="V67" s="7"/>
      <c r="W67" s="3"/>
      <c r="X67" s="11"/>
      <c r="Y67" s="7"/>
      <c r="Z67" s="3"/>
      <c r="AA67" s="11"/>
      <c r="AB67" s="7"/>
      <c r="AC67" s="3"/>
      <c r="AD67" s="11"/>
      <c r="AE67" s="7"/>
      <c r="AF67" s="3"/>
      <c r="AG67" s="11"/>
      <c r="AH67" s="7"/>
      <c r="AI67" s="3"/>
      <c r="AJ67" s="11"/>
      <c r="AK67" s="7"/>
      <c r="AL67" s="3"/>
      <c r="AM67" s="11"/>
      <c r="AN67" s="7"/>
      <c r="AO67" s="3"/>
      <c r="AP67" s="11"/>
      <c r="AQ67" s="7"/>
      <c r="AR67" s="3"/>
      <c r="AS67" s="11"/>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row>
    <row r="68" spans="1:180" s="18" customFormat="1" ht="13" x14ac:dyDescent="0.3">
      <c r="A68" s="16">
        <v>66</v>
      </c>
      <c r="B68" s="5" t="str">
        <f>IFERROR(INDEX(Census!$H$7:$H$202,MATCH(1,Census!$B$7:$B$202,0)),"")</f>
        <v/>
      </c>
      <c r="C68" s="6"/>
      <c r="D68" s="7" t="s">
        <v>1</v>
      </c>
      <c r="E68" s="8">
        <v>66</v>
      </c>
      <c r="F68" s="9"/>
      <c r="G68" s="10"/>
      <c r="H68" s="3" t="str">
        <f>IFERROR(INDEX(Census!$G$7:$G$202,MATCH(1,Census!$B$7:$B$202,0)),"")</f>
        <v/>
      </c>
      <c r="I68" s="11"/>
      <c r="J68" s="12" t="str">
        <f t="shared" ref="J68:J102" si="1">IF(B68&lt;&gt;"","A","")</f>
        <v/>
      </c>
      <c r="K68" s="7"/>
      <c r="L68" s="13"/>
      <c r="M68" s="10"/>
      <c r="N68" s="38" t="str">
        <f>IFERROR(INDEX(Census!$B$7:$G$202,MATCH("1"&amp;"Spouse",Census!$B$7:$B$202&amp;Census!$C$7:$C$202,0),6),"")</f>
        <v/>
      </c>
      <c r="O68" s="11"/>
      <c r="P68" s="7"/>
      <c r="Q68" s="3"/>
      <c r="R68" s="11"/>
      <c r="S68" s="7"/>
      <c r="T68" s="3"/>
      <c r="U68" s="11"/>
      <c r="V68" s="7"/>
      <c r="W68" s="3"/>
      <c r="X68" s="11"/>
      <c r="Y68" s="7"/>
      <c r="Z68" s="3"/>
      <c r="AA68" s="11"/>
      <c r="AB68" s="7"/>
      <c r="AC68" s="3"/>
      <c r="AD68" s="11"/>
      <c r="AE68" s="7"/>
      <c r="AF68" s="3"/>
      <c r="AG68" s="11"/>
      <c r="AH68" s="7"/>
      <c r="AI68" s="3"/>
      <c r="AJ68" s="11"/>
      <c r="AK68" s="7"/>
      <c r="AL68" s="3"/>
      <c r="AM68" s="11"/>
      <c r="AN68" s="7"/>
      <c r="AO68" s="3"/>
      <c r="AP68" s="11"/>
      <c r="AQ68" s="7"/>
      <c r="AR68" s="3"/>
      <c r="AS68" s="11"/>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row>
    <row r="69" spans="1:180" s="18" customFormat="1" ht="13" x14ac:dyDescent="0.3">
      <c r="A69" s="4">
        <v>67</v>
      </c>
      <c r="B69" s="5" t="str">
        <f>IFERROR(INDEX(Census!$H$7:$H$202,MATCH(1,Census!$B$7:$B$202,0)),"")</f>
        <v/>
      </c>
      <c r="C69" s="6"/>
      <c r="D69" s="7" t="s">
        <v>1</v>
      </c>
      <c r="E69" s="8">
        <v>67</v>
      </c>
      <c r="F69" s="9"/>
      <c r="G69" s="10"/>
      <c r="H69" s="3" t="str">
        <f>IFERROR(INDEX(Census!$G$7:$G$202,MATCH(1,Census!$B$7:$B$202,0)),"")</f>
        <v/>
      </c>
      <c r="I69" s="11"/>
      <c r="J69" s="12" t="str">
        <f t="shared" si="1"/>
        <v/>
      </c>
      <c r="K69" s="7"/>
      <c r="L69" s="13"/>
      <c r="M69" s="10"/>
      <c r="N69" s="38" t="str">
        <f>IFERROR(INDEX(Census!$B$7:$G$202,MATCH("1"&amp;"Spouse",Census!$B$7:$B$202&amp;Census!$C$7:$C$202,0),6),"")</f>
        <v/>
      </c>
      <c r="O69" s="11"/>
      <c r="P69" s="7"/>
      <c r="Q69" s="3"/>
      <c r="R69" s="11"/>
      <c r="S69" s="7"/>
      <c r="T69" s="3"/>
      <c r="U69" s="11"/>
      <c r="V69" s="7"/>
      <c r="W69" s="3"/>
      <c r="X69" s="11"/>
      <c r="Y69" s="7"/>
      <c r="Z69" s="3"/>
      <c r="AA69" s="11"/>
      <c r="AB69" s="7"/>
      <c r="AC69" s="3"/>
      <c r="AD69" s="11"/>
      <c r="AE69" s="7"/>
      <c r="AF69" s="3"/>
      <c r="AG69" s="11"/>
      <c r="AH69" s="7"/>
      <c r="AI69" s="3"/>
      <c r="AJ69" s="11"/>
      <c r="AK69" s="7"/>
      <c r="AL69" s="3"/>
      <c r="AM69" s="11"/>
      <c r="AN69" s="7"/>
      <c r="AO69" s="3"/>
      <c r="AP69" s="11"/>
      <c r="AQ69" s="7"/>
      <c r="AR69" s="3"/>
      <c r="AS69" s="11"/>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row>
    <row r="70" spans="1:180" s="18" customFormat="1" ht="13" x14ac:dyDescent="0.3">
      <c r="A70" s="16">
        <v>68</v>
      </c>
      <c r="B70" s="5" t="str">
        <f>IFERROR(INDEX(Census!$H$7:$H$202,MATCH(1,Census!$B$7:$B$202,0)),"")</f>
        <v/>
      </c>
      <c r="C70" s="6"/>
      <c r="D70" s="7" t="s">
        <v>1</v>
      </c>
      <c r="E70" s="8">
        <v>68</v>
      </c>
      <c r="F70" s="9"/>
      <c r="G70" s="10"/>
      <c r="H70" s="3" t="str">
        <f>IFERROR(INDEX(Census!$G$7:$G$202,MATCH(1,Census!$B$7:$B$202,0)),"")</f>
        <v/>
      </c>
      <c r="I70" s="11"/>
      <c r="J70" s="12" t="str">
        <f t="shared" si="1"/>
        <v/>
      </c>
      <c r="K70" s="7"/>
      <c r="L70" s="13"/>
      <c r="M70" s="10"/>
      <c r="N70" s="38" t="str">
        <f>IFERROR(INDEX(Census!$B$7:$G$202,MATCH("1"&amp;"Spouse",Census!$B$7:$B$202&amp;Census!$C$7:$C$202,0),6),"")</f>
        <v/>
      </c>
      <c r="O70" s="11"/>
      <c r="P70" s="7"/>
      <c r="Q70" s="3"/>
      <c r="R70" s="11"/>
      <c r="S70" s="7"/>
      <c r="T70" s="3"/>
      <c r="U70" s="11"/>
      <c r="V70" s="7"/>
      <c r="W70" s="3"/>
      <c r="X70" s="11"/>
      <c r="Y70" s="7"/>
      <c r="Z70" s="3"/>
      <c r="AA70" s="11"/>
      <c r="AB70" s="7"/>
      <c r="AC70" s="3"/>
      <c r="AD70" s="11"/>
      <c r="AE70" s="7"/>
      <c r="AF70" s="3"/>
      <c r="AG70" s="11"/>
      <c r="AH70" s="7"/>
      <c r="AI70" s="3"/>
      <c r="AJ70" s="11"/>
      <c r="AK70" s="7"/>
      <c r="AL70" s="3"/>
      <c r="AM70" s="11"/>
      <c r="AN70" s="7"/>
      <c r="AO70" s="3"/>
      <c r="AP70" s="11"/>
      <c r="AQ70" s="7"/>
      <c r="AR70" s="3"/>
      <c r="AS70" s="11"/>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row>
    <row r="71" spans="1:180" s="18" customFormat="1" ht="13" x14ac:dyDescent="0.3">
      <c r="A71" s="16">
        <v>69</v>
      </c>
      <c r="B71" s="5" t="str">
        <f>IFERROR(INDEX(Census!$H$7:$H$202,MATCH(1,Census!$B$7:$B$202,0)),"")</f>
        <v/>
      </c>
      <c r="C71" s="6"/>
      <c r="D71" s="7" t="s">
        <v>1</v>
      </c>
      <c r="E71" s="8">
        <v>69</v>
      </c>
      <c r="F71" s="9"/>
      <c r="G71" s="10"/>
      <c r="H71" s="3" t="str">
        <f>IFERROR(INDEX(Census!$G$7:$G$202,MATCH(1,Census!$B$7:$B$202,0)),"")</f>
        <v/>
      </c>
      <c r="I71" s="11"/>
      <c r="J71" s="12" t="str">
        <f t="shared" si="1"/>
        <v/>
      </c>
      <c r="K71" s="7"/>
      <c r="L71" s="13"/>
      <c r="M71" s="10"/>
      <c r="N71" s="38" t="str">
        <f>IFERROR(INDEX(Census!$B$7:$G$202,MATCH("1"&amp;"Spouse",Census!$B$7:$B$202&amp;Census!$C$7:$C$202,0),6),"")</f>
        <v/>
      </c>
      <c r="O71" s="11"/>
      <c r="P71" s="7"/>
      <c r="Q71" s="3"/>
      <c r="R71" s="11"/>
      <c r="S71" s="7"/>
      <c r="T71" s="3"/>
      <c r="U71" s="11"/>
      <c r="V71" s="7"/>
      <c r="W71" s="3"/>
      <c r="X71" s="11"/>
      <c r="Y71" s="7"/>
      <c r="Z71" s="3"/>
      <c r="AA71" s="11"/>
      <c r="AB71" s="7"/>
      <c r="AC71" s="3"/>
      <c r="AD71" s="11"/>
      <c r="AE71" s="7"/>
      <c r="AF71" s="3"/>
      <c r="AG71" s="11"/>
      <c r="AH71" s="7"/>
      <c r="AI71" s="3"/>
      <c r="AJ71" s="11"/>
      <c r="AK71" s="7"/>
      <c r="AL71" s="3"/>
      <c r="AM71" s="11"/>
      <c r="AN71" s="7"/>
      <c r="AO71" s="3"/>
      <c r="AP71" s="11"/>
      <c r="AQ71" s="7"/>
      <c r="AR71" s="3"/>
      <c r="AS71" s="11"/>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row>
    <row r="72" spans="1:180" s="18" customFormat="1" ht="13" x14ac:dyDescent="0.3">
      <c r="A72" s="16">
        <v>70</v>
      </c>
      <c r="B72" s="5" t="str">
        <f>IFERROR(INDEX(Census!$H$7:$H$202,MATCH(1,Census!$B$7:$B$202,0)),"")</f>
        <v/>
      </c>
      <c r="C72" s="6"/>
      <c r="D72" s="7" t="s">
        <v>1</v>
      </c>
      <c r="E72" s="8">
        <v>70</v>
      </c>
      <c r="F72" s="9"/>
      <c r="G72" s="10"/>
      <c r="H72" s="3" t="str">
        <f>IFERROR(INDEX(Census!$G$7:$G$202,MATCH(1,Census!$B$7:$B$202,0)),"")</f>
        <v/>
      </c>
      <c r="I72" s="11"/>
      <c r="J72" s="12" t="str">
        <f t="shared" si="1"/>
        <v/>
      </c>
      <c r="K72" s="7"/>
      <c r="L72" s="13"/>
      <c r="M72" s="10"/>
      <c r="N72" s="38" t="str">
        <f>IFERROR(INDEX(Census!$B$7:$G$202,MATCH("1"&amp;"Spouse",Census!$B$7:$B$202&amp;Census!$C$7:$C$202,0),6),"")</f>
        <v/>
      </c>
      <c r="O72" s="11"/>
      <c r="P72" s="7"/>
      <c r="Q72" s="3"/>
      <c r="R72" s="11"/>
      <c r="S72" s="7"/>
      <c r="T72" s="3"/>
      <c r="U72" s="11"/>
      <c r="V72" s="7"/>
      <c r="W72" s="3"/>
      <c r="X72" s="11"/>
      <c r="Y72" s="7"/>
      <c r="Z72" s="3"/>
      <c r="AA72" s="11"/>
      <c r="AB72" s="7"/>
      <c r="AC72" s="3"/>
      <c r="AD72" s="11"/>
      <c r="AE72" s="7"/>
      <c r="AF72" s="3"/>
      <c r="AG72" s="11"/>
      <c r="AH72" s="7"/>
      <c r="AI72" s="3"/>
      <c r="AJ72" s="11"/>
      <c r="AK72" s="7"/>
      <c r="AL72" s="3"/>
      <c r="AM72" s="11"/>
      <c r="AN72" s="7"/>
      <c r="AO72" s="3"/>
      <c r="AP72" s="11"/>
      <c r="AQ72" s="7"/>
      <c r="AR72" s="3"/>
      <c r="AS72" s="11"/>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row>
    <row r="73" spans="1:180" s="18" customFormat="1" ht="13" x14ac:dyDescent="0.3">
      <c r="A73" s="16">
        <v>71</v>
      </c>
      <c r="B73" s="5" t="str">
        <f>IFERROR(INDEX(Census!$H$7:$H$202,MATCH(1,Census!$B$7:$B$202,0)),"")</f>
        <v/>
      </c>
      <c r="C73" s="6"/>
      <c r="D73" s="7" t="s">
        <v>1</v>
      </c>
      <c r="E73" s="8">
        <v>71</v>
      </c>
      <c r="F73" s="9"/>
      <c r="G73" s="10"/>
      <c r="H73" s="3" t="str">
        <f>IFERROR(INDEX(Census!$G$7:$G$202,MATCH(1,Census!$B$7:$B$202,0)),"")</f>
        <v/>
      </c>
      <c r="I73" s="11"/>
      <c r="J73" s="12" t="str">
        <f t="shared" si="1"/>
        <v/>
      </c>
      <c r="K73" s="7"/>
      <c r="L73" s="13"/>
      <c r="M73" s="10"/>
      <c r="N73" s="38" t="str">
        <f>IFERROR(INDEX(Census!$B$7:$G$202,MATCH("1"&amp;"Spouse",Census!$B$7:$B$202&amp;Census!$C$7:$C$202,0),6),"")</f>
        <v/>
      </c>
      <c r="O73" s="11"/>
      <c r="P73" s="7"/>
      <c r="Q73" s="3"/>
      <c r="R73" s="11"/>
      <c r="S73" s="7"/>
      <c r="T73" s="3"/>
      <c r="U73" s="11"/>
      <c r="V73" s="7"/>
      <c r="W73" s="3"/>
      <c r="X73" s="11"/>
      <c r="Y73" s="7"/>
      <c r="Z73" s="3"/>
      <c r="AA73" s="11"/>
      <c r="AB73" s="7"/>
      <c r="AC73" s="3"/>
      <c r="AD73" s="11"/>
      <c r="AE73" s="7"/>
      <c r="AF73" s="3"/>
      <c r="AG73" s="11"/>
      <c r="AH73" s="7"/>
      <c r="AI73" s="3"/>
      <c r="AJ73" s="11"/>
      <c r="AK73" s="7"/>
      <c r="AL73" s="3"/>
      <c r="AM73" s="11"/>
      <c r="AN73" s="7"/>
      <c r="AO73" s="3"/>
      <c r="AP73" s="11"/>
      <c r="AQ73" s="7"/>
      <c r="AR73" s="3"/>
      <c r="AS73" s="11"/>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row>
    <row r="74" spans="1:180" s="18" customFormat="1" ht="13" x14ac:dyDescent="0.3">
      <c r="A74" s="16">
        <v>72</v>
      </c>
      <c r="B74" s="5" t="str">
        <f>IFERROR(INDEX(Census!$H$7:$H$202,MATCH(1,Census!$B$7:$B$202,0)),"")</f>
        <v/>
      </c>
      <c r="C74" s="6"/>
      <c r="D74" s="7" t="s">
        <v>1</v>
      </c>
      <c r="E74" s="8">
        <v>72</v>
      </c>
      <c r="F74" s="9"/>
      <c r="G74" s="10"/>
      <c r="H74" s="3" t="str">
        <f>IFERROR(INDEX(Census!$G$7:$G$202,MATCH(1,Census!$B$7:$B$202,0)),"")</f>
        <v/>
      </c>
      <c r="I74" s="11"/>
      <c r="J74" s="12" t="str">
        <f t="shared" si="1"/>
        <v/>
      </c>
      <c r="K74" s="7"/>
      <c r="L74" s="13"/>
      <c r="M74" s="10"/>
      <c r="N74" s="38" t="str">
        <f>IFERROR(INDEX(Census!$B$7:$G$202,MATCH("1"&amp;"Spouse",Census!$B$7:$B$202&amp;Census!$C$7:$C$202,0),6),"")</f>
        <v/>
      </c>
      <c r="O74" s="11"/>
      <c r="P74" s="7"/>
      <c r="Q74" s="3"/>
      <c r="R74" s="11"/>
      <c r="S74" s="7"/>
      <c r="T74" s="3"/>
      <c r="U74" s="11"/>
      <c r="V74" s="7"/>
      <c r="W74" s="3"/>
      <c r="X74" s="11"/>
      <c r="Y74" s="7"/>
      <c r="Z74" s="3"/>
      <c r="AA74" s="11"/>
      <c r="AB74" s="7"/>
      <c r="AC74" s="3"/>
      <c r="AD74" s="11"/>
      <c r="AE74" s="7"/>
      <c r="AF74" s="3"/>
      <c r="AG74" s="11"/>
      <c r="AH74" s="7"/>
      <c r="AI74" s="3"/>
      <c r="AJ74" s="11"/>
      <c r="AK74" s="7"/>
      <c r="AL74" s="3"/>
      <c r="AM74" s="11"/>
      <c r="AN74" s="7"/>
      <c r="AO74" s="3"/>
      <c r="AP74" s="11"/>
      <c r="AQ74" s="7"/>
      <c r="AR74" s="3"/>
      <c r="AS74" s="11"/>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row>
    <row r="75" spans="1:180" s="18" customFormat="1" ht="13" x14ac:dyDescent="0.3">
      <c r="A75" s="4">
        <v>73</v>
      </c>
      <c r="B75" s="5" t="str">
        <f>IFERROR(INDEX(Census!$H$7:$H$202,MATCH(1,Census!$B$7:$B$202,0)),"")</f>
        <v/>
      </c>
      <c r="C75" s="6"/>
      <c r="D75" s="7" t="s">
        <v>1</v>
      </c>
      <c r="E75" s="8">
        <v>73</v>
      </c>
      <c r="F75" s="9"/>
      <c r="G75" s="10"/>
      <c r="H75" s="3" t="str">
        <f>IFERROR(INDEX(Census!$G$7:$G$202,MATCH(1,Census!$B$7:$B$202,0)),"")</f>
        <v/>
      </c>
      <c r="I75" s="11"/>
      <c r="J75" s="12" t="str">
        <f t="shared" si="1"/>
        <v/>
      </c>
      <c r="K75" s="7"/>
      <c r="L75" s="13"/>
      <c r="M75" s="10"/>
      <c r="N75" s="38" t="str">
        <f>IFERROR(INDEX(Census!$B$7:$G$202,MATCH("1"&amp;"Spouse",Census!$B$7:$B$202&amp;Census!$C$7:$C$202,0),6),"")</f>
        <v/>
      </c>
      <c r="O75" s="11"/>
      <c r="P75" s="7"/>
      <c r="Q75" s="3"/>
      <c r="R75" s="11"/>
      <c r="S75" s="7"/>
      <c r="T75" s="3"/>
      <c r="U75" s="11"/>
      <c r="V75" s="7"/>
      <c r="W75" s="3"/>
      <c r="X75" s="11"/>
      <c r="Y75" s="7"/>
      <c r="Z75" s="3"/>
      <c r="AA75" s="11"/>
      <c r="AB75" s="7"/>
      <c r="AC75" s="3"/>
      <c r="AD75" s="11"/>
      <c r="AE75" s="7"/>
      <c r="AF75" s="3"/>
      <c r="AG75" s="11"/>
      <c r="AH75" s="7"/>
      <c r="AI75" s="3"/>
      <c r="AJ75" s="11"/>
      <c r="AK75" s="7"/>
      <c r="AL75" s="3"/>
      <c r="AM75" s="11"/>
      <c r="AN75" s="7"/>
      <c r="AO75" s="3"/>
      <c r="AP75" s="11"/>
      <c r="AQ75" s="7"/>
      <c r="AR75" s="3"/>
      <c r="AS75" s="11"/>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row>
    <row r="76" spans="1:180" s="18" customFormat="1" ht="13" x14ac:dyDescent="0.3">
      <c r="A76" s="16">
        <v>74</v>
      </c>
      <c r="B76" s="5" t="str">
        <f>IFERROR(INDEX(Census!$H$7:$H$202,MATCH(1,Census!$B$7:$B$202,0)),"")</f>
        <v/>
      </c>
      <c r="C76" s="6"/>
      <c r="D76" s="7" t="s">
        <v>1</v>
      </c>
      <c r="E76" s="8">
        <v>74</v>
      </c>
      <c r="F76" s="9"/>
      <c r="G76" s="10"/>
      <c r="H76" s="3" t="str">
        <f>IFERROR(INDEX(Census!$G$7:$G$202,MATCH(1,Census!$B$7:$B$202,0)),"")</f>
        <v/>
      </c>
      <c r="I76" s="11"/>
      <c r="J76" s="12" t="str">
        <f t="shared" si="1"/>
        <v/>
      </c>
      <c r="K76" s="7"/>
      <c r="L76" s="13"/>
      <c r="M76" s="10"/>
      <c r="N76" s="38" t="str">
        <f>IFERROR(INDEX(Census!$B$7:$G$202,MATCH("1"&amp;"Spouse",Census!$B$7:$B$202&amp;Census!$C$7:$C$202,0),6),"")</f>
        <v/>
      </c>
      <c r="O76" s="11"/>
      <c r="P76" s="7"/>
      <c r="Q76" s="3"/>
      <c r="R76" s="11"/>
      <c r="S76" s="7"/>
      <c r="T76" s="3"/>
      <c r="U76" s="11"/>
      <c r="V76" s="7"/>
      <c r="W76" s="3"/>
      <c r="X76" s="11"/>
      <c r="Y76" s="7"/>
      <c r="Z76" s="3"/>
      <c r="AA76" s="11"/>
      <c r="AB76" s="7"/>
      <c r="AC76" s="3"/>
      <c r="AD76" s="11"/>
      <c r="AE76" s="7"/>
      <c r="AF76" s="3"/>
      <c r="AG76" s="11"/>
      <c r="AH76" s="7"/>
      <c r="AI76" s="3"/>
      <c r="AJ76" s="11"/>
      <c r="AK76" s="7"/>
      <c r="AL76" s="3"/>
      <c r="AM76" s="11"/>
      <c r="AN76" s="7"/>
      <c r="AO76" s="3"/>
      <c r="AP76" s="11"/>
      <c r="AQ76" s="7"/>
      <c r="AR76" s="3"/>
      <c r="AS76" s="11"/>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row>
    <row r="77" spans="1:180" s="18" customFormat="1" ht="13" x14ac:dyDescent="0.3">
      <c r="A77" s="16">
        <v>75</v>
      </c>
      <c r="B77" s="5" t="str">
        <f>IFERROR(INDEX(Census!$H$7:$H$202,MATCH(1,Census!$B$7:$B$202,0)),"")</f>
        <v/>
      </c>
      <c r="C77" s="6"/>
      <c r="D77" s="7" t="s">
        <v>1</v>
      </c>
      <c r="E77" s="8">
        <v>75</v>
      </c>
      <c r="F77" s="9"/>
      <c r="G77" s="10"/>
      <c r="H77" s="3" t="str">
        <f>IFERROR(INDEX(Census!$G$7:$G$202,MATCH(1,Census!$B$7:$B$202,0)),"")</f>
        <v/>
      </c>
      <c r="I77" s="11"/>
      <c r="J77" s="12" t="str">
        <f t="shared" si="1"/>
        <v/>
      </c>
      <c r="K77" s="7"/>
      <c r="L77" s="13"/>
      <c r="M77" s="10"/>
      <c r="N77" s="38" t="str">
        <f>IFERROR(INDEX(Census!$B$7:$G$202,MATCH("1"&amp;"Spouse",Census!$B$7:$B$202&amp;Census!$C$7:$C$202,0),6),"")</f>
        <v/>
      </c>
      <c r="O77" s="11"/>
      <c r="P77" s="7"/>
      <c r="Q77" s="3"/>
      <c r="R77" s="11"/>
      <c r="S77" s="7"/>
      <c r="T77" s="3"/>
      <c r="U77" s="11"/>
      <c r="V77" s="7"/>
      <c r="W77" s="3"/>
      <c r="X77" s="11"/>
      <c r="Y77" s="7"/>
      <c r="Z77" s="3"/>
      <c r="AA77" s="11"/>
      <c r="AB77" s="7"/>
      <c r="AC77" s="3"/>
      <c r="AD77" s="11"/>
      <c r="AE77" s="7"/>
      <c r="AF77" s="3"/>
      <c r="AG77" s="11"/>
      <c r="AH77" s="7"/>
      <c r="AI77" s="3"/>
      <c r="AJ77" s="11"/>
      <c r="AK77" s="7"/>
      <c r="AL77" s="3"/>
      <c r="AM77" s="11"/>
      <c r="AN77" s="7"/>
      <c r="AO77" s="3"/>
      <c r="AP77" s="11"/>
      <c r="AQ77" s="7"/>
      <c r="AR77" s="3"/>
      <c r="AS77" s="11"/>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row>
    <row r="78" spans="1:180" s="18" customFormat="1" ht="13" x14ac:dyDescent="0.3">
      <c r="A78" s="16">
        <v>76</v>
      </c>
      <c r="B78" s="5" t="str">
        <f>IFERROR(INDEX(Census!$H$7:$H$202,MATCH(1,Census!$B$7:$B$202,0)),"")</f>
        <v/>
      </c>
      <c r="C78" s="6"/>
      <c r="D78" s="7" t="s">
        <v>1</v>
      </c>
      <c r="E78" s="8">
        <v>76</v>
      </c>
      <c r="F78" s="9"/>
      <c r="G78" s="10"/>
      <c r="H78" s="3" t="str">
        <f>IFERROR(INDEX(Census!$G$7:$G$202,MATCH(1,Census!$B$7:$B$202,0)),"")</f>
        <v/>
      </c>
      <c r="I78" s="11"/>
      <c r="J78" s="12" t="str">
        <f t="shared" si="1"/>
        <v/>
      </c>
      <c r="K78" s="7"/>
      <c r="L78" s="13"/>
      <c r="M78" s="10"/>
      <c r="N78" s="38" t="str">
        <f>IFERROR(INDEX(Census!$B$7:$G$202,MATCH("1"&amp;"Spouse",Census!$B$7:$B$202&amp;Census!$C$7:$C$202,0),6),"")</f>
        <v/>
      </c>
      <c r="O78" s="11"/>
      <c r="P78" s="7"/>
      <c r="Q78" s="3"/>
      <c r="R78" s="11"/>
      <c r="S78" s="7"/>
      <c r="T78" s="3"/>
      <c r="U78" s="11"/>
      <c r="V78" s="7"/>
      <c r="W78" s="3"/>
      <c r="X78" s="11"/>
      <c r="Y78" s="7"/>
      <c r="Z78" s="3"/>
      <c r="AA78" s="11"/>
      <c r="AB78" s="7"/>
      <c r="AC78" s="3"/>
      <c r="AD78" s="11"/>
      <c r="AE78" s="7"/>
      <c r="AF78" s="3"/>
      <c r="AG78" s="11"/>
      <c r="AH78" s="7"/>
      <c r="AI78" s="3"/>
      <c r="AJ78" s="11"/>
      <c r="AK78" s="7"/>
      <c r="AL78" s="3"/>
      <c r="AM78" s="11"/>
      <c r="AN78" s="7"/>
      <c r="AO78" s="3"/>
      <c r="AP78" s="11"/>
      <c r="AQ78" s="7"/>
      <c r="AR78" s="3"/>
      <c r="AS78" s="11"/>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row>
    <row r="79" spans="1:180" s="18" customFormat="1" ht="13" x14ac:dyDescent="0.3">
      <c r="A79" s="16">
        <v>77</v>
      </c>
      <c r="B79" s="5" t="str">
        <f>IFERROR(INDEX(Census!$H$7:$H$202,MATCH(1,Census!$B$7:$B$202,0)),"")</f>
        <v/>
      </c>
      <c r="C79" s="6"/>
      <c r="D79" s="7" t="s">
        <v>1</v>
      </c>
      <c r="E79" s="8">
        <v>77</v>
      </c>
      <c r="F79" s="9"/>
      <c r="G79" s="10"/>
      <c r="H79" s="3" t="str">
        <f>IFERROR(INDEX(Census!$G$7:$G$202,MATCH(1,Census!$B$7:$B$202,0)),"")</f>
        <v/>
      </c>
      <c r="I79" s="11"/>
      <c r="J79" s="12" t="str">
        <f t="shared" si="1"/>
        <v/>
      </c>
      <c r="K79" s="7"/>
      <c r="L79" s="13"/>
      <c r="M79" s="10"/>
      <c r="N79" s="38" t="str">
        <f>IFERROR(INDEX(Census!$B$7:$G$202,MATCH("1"&amp;"Spouse",Census!$B$7:$B$202&amp;Census!$C$7:$C$202,0),6),"")</f>
        <v/>
      </c>
      <c r="O79" s="11"/>
      <c r="P79" s="7"/>
      <c r="Q79" s="3"/>
      <c r="R79" s="11"/>
      <c r="S79" s="7"/>
      <c r="T79" s="3"/>
      <c r="U79" s="11"/>
      <c r="V79" s="7"/>
      <c r="W79" s="3"/>
      <c r="X79" s="11"/>
      <c r="Y79" s="7"/>
      <c r="Z79" s="3"/>
      <c r="AA79" s="11"/>
      <c r="AB79" s="7"/>
      <c r="AC79" s="3"/>
      <c r="AD79" s="11"/>
      <c r="AE79" s="7"/>
      <c r="AF79" s="3"/>
      <c r="AG79" s="11"/>
      <c r="AH79" s="7"/>
      <c r="AI79" s="3"/>
      <c r="AJ79" s="11"/>
      <c r="AK79" s="7"/>
      <c r="AL79" s="3"/>
      <c r="AM79" s="11"/>
      <c r="AN79" s="7"/>
      <c r="AO79" s="3"/>
      <c r="AP79" s="11"/>
      <c r="AQ79" s="7"/>
      <c r="AR79" s="3"/>
      <c r="AS79" s="11"/>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row>
    <row r="80" spans="1:180" s="18" customFormat="1" ht="13" x14ac:dyDescent="0.3">
      <c r="A80" s="16">
        <v>78</v>
      </c>
      <c r="B80" s="5" t="str">
        <f>IFERROR(INDEX(Census!$H$7:$H$202,MATCH(1,Census!$B$7:$B$202,0)),"")</f>
        <v/>
      </c>
      <c r="C80" s="6"/>
      <c r="D80" s="7" t="s">
        <v>1</v>
      </c>
      <c r="E80" s="8">
        <v>78</v>
      </c>
      <c r="F80" s="9"/>
      <c r="G80" s="10"/>
      <c r="H80" s="3" t="str">
        <f>IFERROR(INDEX(Census!$G$7:$G$202,MATCH(1,Census!$B$7:$B$202,0)),"")</f>
        <v/>
      </c>
      <c r="I80" s="11"/>
      <c r="J80" s="12" t="str">
        <f t="shared" si="1"/>
        <v/>
      </c>
      <c r="K80" s="7"/>
      <c r="L80" s="13"/>
      <c r="M80" s="10"/>
      <c r="N80" s="38" t="str">
        <f>IFERROR(INDEX(Census!$B$7:$G$202,MATCH("1"&amp;"Spouse",Census!$B$7:$B$202&amp;Census!$C$7:$C$202,0),6),"")</f>
        <v/>
      </c>
      <c r="O80" s="11"/>
      <c r="P80" s="7"/>
      <c r="Q80" s="3"/>
      <c r="R80" s="11"/>
      <c r="S80" s="7"/>
      <c r="T80" s="3"/>
      <c r="U80" s="11"/>
      <c r="V80" s="7"/>
      <c r="W80" s="3"/>
      <c r="X80" s="11"/>
      <c r="Y80" s="7"/>
      <c r="Z80" s="3"/>
      <c r="AA80" s="11"/>
      <c r="AB80" s="7"/>
      <c r="AC80" s="3"/>
      <c r="AD80" s="11"/>
      <c r="AE80" s="7"/>
      <c r="AF80" s="3"/>
      <c r="AG80" s="11"/>
      <c r="AH80" s="7"/>
      <c r="AI80" s="3"/>
      <c r="AJ80" s="11"/>
      <c r="AK80" s="7"/>
      <c r="AL80" s="3"/>
      <c r="AM80" s="11"/>
      <c r="AN80" s="7"/>
      <c r="AO80" s="3"/>
      <c r="AP80" s="11"/>
      <c r="AQ80" s="7"/>
      <c r="AR80" s="3"/>
      <c r="AS80" s="11"/>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row>
    <row r="81" spans="1:180" s="18" customFormat="1" ht="13" x14ac:dyDescent="0.3">
      <c r="A81" s="4">
        <v>79</v>
      </c>
      <c r="B81" s="5" t="str">
        <f>IFERROR(INDEX(Census!$H$7:$H$202,MATCH(1,Census!$B$7:$B$202,0)),"")</f>
        <v/>
      </c>
      <c r="C81" s="6"/>
      <c r="D81" s="7" t="s">
        <v>1</v>
      </c>
      <c r="E81" s="8">
        <v>79</v>
      </c>
      <c r="F81" s="9"/>
      <c r="G81" s="10"/>
      <c r="H81" s="3" t="str">
        <f>IFERROR(INDEX(Census!$G$7:$G$202,MATCH(1,Census!$B$7:$B$202,0)),"")</f>
        <v/>
      </c>
      <c r="I81" s="11"/>
      <c r="J81" s="12" t="str">
        <f t="shared" si="1"/>
        <v/>
      </c>
      <c r="K81" s="7"/>
      <c r="L81" s="13"/>
      <c r="M81" s="10"/>
      <c r="N81" s="38" t="str">
        <f>IFERROR(INDEX(Census!$B$7:$G$202,MATCH("1"&amp;"Spouse",Census!$B$7:$B$202&amp;Census!$C$7:$C$202,0),6),"")</f>
        <v/>
      </c>
      <c r="O81" s="11"/>
      <c r="P81" s="7"/>
      <c r="Q81" s="3"/>
      <c r="R81" s="11"/>
      <c r="S81" s="7"/>
      <c r="T81" s="3"/>
      <c r="U81" s="11"/>
      <c r="V81" s="7"/>
      <c r="W81" s="3"/>
      <c r="X81" s="11"/>
      <c r="Y81" s="7"/>
      <c r="Z81" s="3"/>
      <c r="AA81" s="11"/>
      <c r="AB81" s="7"/>
      <c r="AC81" s="3"/>
      <c r="AD81" s="11"/>
      <c r="AE81" s="7"/>
      <c r="AF81" s="3"/>
      <c r="AG81" s="11"/>
      <c r="AH81" s="7"/>
      <c r="AI81" s="3"/>
      <c r="AJ81" s="11"/>
      <c r="AK81" s="7"/>
      <c r="AL81" s="3"/>
      <c r="AM81" s="11"/>
      <c r="AN81" s="7"/>
      <c r="AO81" s="3"/>
      <c r="AP81" s="11"/>
      <c r="AQ81" s="7"/>
      <c r="AR81" s="3"/>
      <c r="AS81" s="11"/>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row>
    <row r="82" spans="1:180" s="18" customFormat="1" ht="13" x14ac:dyDescent="0.3">
      <c r="A82" s="16">
        <v>80</v>
      </c>
      <c r="B82" s="5" t="str">
        <f>IFERROR(INDEX(Census!$H$7:$H$202,MATCH(1,Census!$B$7:$B$202,0)),"")</f>
        <v/>
      </c>
      <c r="C82" s="6"/>
      <c r="D82" s="7" t="s">
        <v>1</v>
      </c>
      <c r="E82" s="8">
        <v>80</v>
      </c>
      <c r="F82" s="9"/>
      <c r="G82" s="10"/>
      <c r="H82" s="3" t="str">
        <f>IFERROR(INDEX(Census!$G$7:$G$202,MATCH(1,Census!$B$7:$B$202,0)),"")</f>
        <v/>
      </c>
      <c r="I82" s="11"/>
      <c r="J82" s="12" t="str">
        <f t="shared" si="1"/>
        <v/>
      </c>
      <c r="K82" s="7"/>
      <c r="L82" s="13"/>
      <c r="M82" s="10"/>
      <c r="N82" s="38" t="str">
        <f>IFERROR(INDEX(Census!$B$7:$G$202,MATCH("1"&amp;"Spouse",Census!$B$7:$B$202&amp;Census!$C$7:$C$202,0),6),"")</f>
        <v/>
      </c>
      <c r="O82" s="11"/>
      <c r="P82" s="7"/>
      <c r="Q82" s="3"/>
      <c r="R82" s="11"/>
      <c r="S82" s="7"/>
      <c r="T82" s="3"/>
      <c r="U82" s="11"/>
      <c r="V82" s="7"/>
      <c r="W82" s="3"/>
      <c r="X82" s="11"/>
      <c r="Y82" s="7"/>
      <c r="Z82" s="3"/>
      <c r="AA82" s="11"/>
      <c r="AB82" s="7"/>
      <c r="AC82" s="3"/>
      <c r="AD82" s="11"/>
      <c r="AE82" s="7"/>
      <c r="AF82" s="3"/>
      <c r="AG82" s="11"/>
      <c r="AH82" s="7"/>
      <c r="AI82" s="3"/>
      <c r="AJ82" s="11"/>
      <c r="AK82" s="7"/>
      <c r="AL82" s="3"/>
      <c r="AM82" s="11"/>
      <c r="AN82" s="7"/>
      <c r="AO82" s="3"/>
      <c r="AP82" s="11"/>
      <c r="AQ82" s="7"/>
      <c r="AR82" s="3"/>
      <c r="AS82" s="11"/>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row>
    <row r="83" spans="1:180" s="18" customFormat="1" ht="13" x14ac:dyDescent="0.3">
      <c r="A83" s="16">
        <v>81</v>
      </c>
      <c r="B83" s="5" t="str">
        <f>IFERROR(INDEX(Census!$H$7:$H$202,MATCH(1,Census!$B$7:$B$202,0)),"")</f>
        <v/>
      </c>
      <c r="C83" s="6"/>
      <c r="D83" s="7" t="s">
        <v>1</v>
      </c>
      <c r="E83" s="8">
        <v>81</v>
      </c>
      <c r="F83" s="9"/>
      <c r="G83" s="10"/>
      <c r="H83" s="3" t="str">
        <f>IFERROR(INDEX(Census!$G$7:$G$202,MATCH(1,Census!$B$7:$B$202,0)),"")</f>
        <v/>
      </c>
      <c r="I83" s="11"/>
      <c r="J83" s="12" t="str">
        <f t="shared" si="1"/>
        <v/>
      </c>
      <c r="K83" s="7"/>
      <c r="L83" s="13"/>
      <c r="M83" s="10"/>
      <c r="N83" s="38" t="str">
        <f>IFERROR(INDEX(Census!$B$7:$G$202,MATCH("1"&amp;"Spouse",Census!$B$7:$B$202&amp;Census!$C$7:$C$202,0),6),"")</f>
        <v/>
      </c>
      <c r="O83" s="11"/>
      <c r="P83" s="7"/>
      <c r="Q83" s="3"/>
      <c r="R83" s="11"/>
      <c r="S83" s="7"/>
      <c r="T83" s="3"/>
      <c r="U83" s="11"/>
      <c r="V83" s="7"/>
      <c r="W83" s="3"/>
      <c r="X83" s="11"/>
      <c r="Y83" s="7"/>
      <c r="Z83" s="3"/>
      <c r="AA83" s="11"/>
      <c r="AB83" s="7"/>
      <c r="AC83" s="3"/>
      <c r="AD83" s="11"/>
      <c r="AE83" s="7"/>
      <c r="AF83" s="3"/>
      <c r="AG83" s="11"/>
      <c r="AH83" s="7"/>
      <c r="AI83" s="3"/>
      <c r="AJ83" s="11"/>
      <c r="AK83" s="7"/>
      <c r="AL83" s="3"/>
      <c r="AM83" s="11"/>
      <c r="AN83" s="7"/>
      <c r="AO83" s="3"/>
      <c r="AP83" s="11"/>
      <c r="AQ83" s="7"/>
      <c r="AR83" s="3"/>
      <c r="AS83" s="11"/>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row>
    <row r="84" spans="1:180" s="18" customFormat="1" ht="13" x14ac:dyDescent="0.3">
      <c r="A84" s="16">
        <v>82</v>
      </c>
      <c r="B84" s="5" t="str">
        <f>IFERROR(INDEX(Census!$H$7:$H$202,MATCH(1,Census!$B$7:$B$202,0)),"")</f>
        <v/>
      </c>
      <c r="C84" s="6"/>
      <c r="D84" s="7" t="s">
        <v>1</v>
      </c>
      <c r="E84" s="8">
        <v>82</v>
      </c>
      <c r="F84" s="9"/>
      <c r="G84" s="10"/>
      <c r="H84" s="3" t="str">
        <f>IFERROR(INDEX(Census!$G$7:$G$202,MATCH(1,Census!$B$7:$B$202,0)),"")</f>
        <v/>
      </c>
      <c r="I84" s="11"/>
      <c r="J84" s="12" t="str">
        <f t="shared" si="1"/>
        <v/>
      </c>
      <c r="K84" s="7"/>
      <c r="L84" s="13"/>
      <c r="M84" s="10"/>
      <c r="N84" s="38" t="str">
        <f>IFERROR(INDEX(Census!$B$7:$G$202,MATCH("1"&amp;"Spouse",Census!$B$7:$B$202&amp;Census!$C$7:$C$202,0),6),"")</f>
        <v/>
      </c>
      <c r="O84" s="11"/>
      <c r="P84" s="7"/>
      <c r="Q84" s="3"/>
      <c r="R84" s="11"/>
      <c r="S84" s="7"/>
      <c r="T84" s="3"/>
      <c r="U84" s="11"/>
      <c r="V84" s="7"/>
      <c r="W84" s="3"/>
      <c r="X84" s="11"/>
      <c r="Y84" s="7"/>
      <c r="Z84" s="3"/>
      <c r="AA84" s="11"/>
      <c r="AB84" s="7"/>
      <c r="AC84" s="3"/>
      <c r="AD84" s="11"/>
      <c r="AE84" s="7"/>
      <c r="AF84" s="3"/>
      <c r="AG84" s="11"/>
      <c r="AH84" s="7"/>
      <c r="AI84" s="3"/>
      <c r="AJ84" s="11"/>
      <c r="AK84" s="7"/>
      <c r="AL84" s="3"/>
      <c r="AM84" s="11"/>
      <c r="AN84" s="7"/>
      <c r="AO84" s="3"/>
      <c r="AP84" s="11"/>
      <c r="AQ84" s="7"/>
      <c r="AR84" s="3"/>
      <c r="AS84" s="11"/>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row>
    <row r="85" spans="1:180" s="18" customFormat="1" ht="13" x14ac:dyDescent="0.3">
      <c r="A85" s="16">
        <v>83</v>
      </c>
      <c r="B85" s="5" t="str">
        <f>IFERROR(INDEX(Census!$H$7:$H$202,MATCH(1,Census!$B$7:$B$202,0)),"")</f>
        <v/>
      </c>
      <c r="C85" s="6"/>
      <c r="D85" s="7" t="s">
        <v>1</v>
      </c>
      <c r="E85" s="8">
        <v>83</v>
      </c>
      <c r="F85" s="9"/>
      <c r="G85" s="10"/>
      <c r="H85" s="3" t="str">
        <f>IFERROR(INDEX(Census!$G$7:$G$202,MATCH(1,Census!$B$7:$B$202,0)),"")</f>
        <v/>
      </c>
      <c r="I85" s="11"/>
      <c r="J85" s="12" t="str">
        <f t="shared" si="1"/>
        <v/>
      </c>
      <c r="K85" s="7"/>
      <c r="L85" s="13"/>
      <c r="M85" s="10"/>
      <c r="N85" s="38" t="str">
        <f>IFERROR(INDEX(Census!$B$7:$G$202,MATCH("1"&amp;"Spouse",Census!$B$7:$B$202&amp;Census!$C$7:$C$202,0),6),"")</f>
        <v/>
      </c>
      <c r="O85" s="11"/>
      <c r="P85" s="7"/>
      <c r="Q85" s="3"/>
      <c r="R85" s="11"/>
      <c r="S85" s="7"/>
      <c r="T85" s="3"/>
      <c r="U85" s="11"/>
      <c r="V85" s="7"/>
      <c r="W85" s="3"/>
      <c r="X85" s="11"/>
      <c r="Y85" s="7"/>
      <c r="Z85" s="3"/>
      <c r="AA85" s="11"/>
      <c r="AB85" s="7"/>
      <c r="AC85" s="3"/>
      <c r="AD85" s="11"/>
      <c r="AE85" s="7"/>
      <c r="AF85" s="3"/>
      <c r="AG85" s="11"/>
      <c r="AH85" s="7"/>
      <c r="AI85" s="3"/>
      <c r="AJ85" s="11"/>
      <c r="AK85" s="7"/>
      <c r="AL85" s="3"/>
      <c r="AM85" s="11"/>
      <c r="AN85" s="7"/>
      <c r="AO85" s="3"/>
      <c r="AP85" s="11"/>
      <c r="AQ85" s="7"/>
      <c r="AR85" s="3"/>
      <c r="AS85" s="11"/>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row>
    <row r="86" spans="1:180" s="18" customFormat="1" ht="13" x14ac:dyDescent="0.3">
      <c r="A86" s="16">
        <v>84</v>
      </c>
      <c r="B86" s="5" t="str">
        <f>IFERROR(INDEX(Census!$H$7:$H$202,MATCH(1,Census!$B$7:$B$202,0)),"")</f>
        <v/>
      </c>
      <c r="C86" s="6"/>
      <c r="D86" s="7" t="s">
        <v>1</v>
      </c>
      <c r="E86" s="8">
        <v>84</v>
      </c>
      <c r="F86" s="9"/>
      <c r="G86" s="10"/>
      <c r="H86" s="3" t="str">
        <f>IFERROR(INDEX(Census!$G$7:$G$202,MATCH(1,Census!$B$7:$B$202,0)),"")</f>
        <v/>
      </c>
      <c r="I86" s="11"/>
      <c r="J86" s="12" t="str">
        <f t="shared" si="1"/>
        <v/>
      </c>
      <c r="K86" s="7"/>
      <c r="L86" s="13"/>
      <c r="M86" s="10"/>
      <c r="N86" s="38" t="str">
        <f>IFERROR(INDEX(Census!$B$7:$G$202,MATCH("1"&amp;"Spouse",Census!$B$7:$B$202&amp;Census!$C$7:$C$202,0),6),"")</f>
        <v/>
      </c>
      <c r="O86" s="11"/>
      <c r="P86" s="7"/>
      <c r="Q86" s="3"/>
      <c r="R86" s="11"/>
      <c r="S86" s="7"/>
      <c r="T86" s="3"/>
      <c r="U86" s="11"/>
      <c r="V86" s="7"/>
      <c r="W86" s="3"/>
      <c r="X86" s="11"/>
      <c r="Y86" s="7"/>
      <c r="Z86" s="3"/>
      <c r="AA86" s="11"/>
      <c r="AB86" s="7"/>
      <c r="AC86" s="3"/>
      <c r="AD86" s="11"/>
      <c r="AE86" s="7"/>
      <c r="AF86" s="3"/>
      <c r="AG86" s="11"/>
      <c r="AH86" s="7"/>
      <c r="AI86" s="3"/>
      <c r="AJ86" s="11"/>
      <c r="AK86" s="7"/>
      <c r="AL86" s="3"/>
      <c r="AM86" s="11"/>
      <c r="AN86" s="7"/>
      <c r="AO86" s="3"/>
      <c r="AP86" s="11"/>
      <c r="AQ86" s="7"/>
      <c r="AR86" s="3"/>
      <c r="AS86" s="11"/>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row>
    <row r="87" spans="1:180" s="18" customFormat="1" ht="13" x14ac:dyDescent="0.3">
      <c r="A87" s="4">
        <v>85</v>
      </c>
      <c r="B87" s="5" t="str">
        <f>IFERROR(INDEX(Census!$H$7:$H$202,MATCH(1,Census!$B$7:$B$202,0)),"")</f>
        <v/>
      </c>
      <c r="C87" s="6"/>
      <c r="D87" s="7" t="s">
        <v>1</v>
      </c>
      <c r="E87" s="8">
        <v>85</v>
      </c>
      <c r="F87" s="9"/>
      <c r="G87" s="10"/>
      <c r="H87" s="3" t="str">
        <f>IFERROR(INDEX(Census!$G$7:$G$202,MATCH(1,Census!$B$7:$B$202,0)),"")</f>
        <v/>
      </c>
      <c r="I87" s="11"/>
      <c r="J87" s="12" t="str">
        <f t="shared" si="1"/>
        <v/>
      </c>
      <c r="K87" s="7"/>
      <c r="L87" s="13"/>
      <c r="M87" s="10"/>
      <c r="N87" s="38" t="str">
        <f>IFERROR(INDEX(Census!$B$7:$G$202,MATCH("1"&amp;"Spouse",Census!$B$7:$B$202&amp;Census!$C$7:$C$202,0),6),"")</f>
        <v/>
      </c>
      <c r="O87" s="11"/>
      <c r="P87" s="7"/>
      <c r="Q87" s="3"/>
      <c r="R87" s="11"/>
      <c r="S87" s="7"/>
      <c r="T87" s="3"/>
      <c r="U87" s="11"/>
      <c r="V87" s="7"/>
      <c r="W87" s="3"/>
      <c r="X87" s="11"/>
      <c r="Y87" s="7"/>
      <c r="Z87" s="3"/>
      <c r="AA87" s="11"/>
      <c r="AB87" s="7"/>
      <c r="AC87" s="3"/>
      <c r="AD87" s="11"/>
      <c r="AE87" s="7"/>
      <c r="AF87" s="3"/>
      <c r="AG87" s="11"/>
      <c r="AH87" s="7"/>
      <c r="AI87" s="3"/>
      <c r="AJ87" s="11"/>
      <c r="AK87" s="7"/>
      <c r="AL87" s="3"/>
      <c r="AM87" s="11"/>
      <c r="AN87" s="7"/>
      <c r="AO87" s="3"/>
      <c r="AP87" s="11"/>
      <c r="AQ87" s="7"/>
      <c r="AR87" s="3"/>
      <c r="AS87" s="11"/>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row>
    <row r="88" spans="1:180" s="18" customFormat="1" ht="13" x14ac:dyDescent="0.3">
      <c r="A88" s="16">
        <v>86</v>
      </c>
      <c r="B88" s="5" t="str">
        <f>IFERROR(INDEX(Census!$H$7:$H$202,MATCH(1,Census!$B$7:$B$202,0)),"")</f>
        <v/>
      </c>
      <c r="C88" s="6"/>
      <c r="D88" s="7" t="s">
        <v>1</v>
      </c>
      <c r="E88" s="8">
        <v>86</v>
      </c>
      <c r="F88" s="9"/>
      <c r="G88" s="10"/>
      <c r="H88" s="3" t="str">
        <f>IFERROR(INDEX(Census!$G$7:$G$202,MATCH(1,Census!$B$7:$B$202,0)),"")</f>
        <v/>
      </c>
      <c r="I88" s="11"/>
      <c r="J88" s="12" t="str">
        <f t="shared" si="1"/>
        <v/>
      </c>
      <c r="K88" s="7"/>
      <c r="L88" s="13"/>
      <c r="M88" s="10"/>
      <c r="N88" s="38" t="str">
        <f>IFERROR(INDEX(Census!$B$7:$G$202,MATCH("1"&amp;"Spouse",Census!$B$7:$B$202&amp;Census!$C$7:$C$202,0),6),"")</f>
        <v/>
      </c>
      <c r="O88" s="11"/>
      <c r="P88" s="7"/>
      <c r="Q88" s="3"/>
      <c r="R88" s="11"/>
      <c r="S88" s="7"/>
      <c r="T88" s="3"/>
      <c r="U88" s="11"/>
      <c r="V88" s="7"/>
      <c r="W88" s="3"/>
      <c r="X88" s="11"/>
      <c r="Y88" s="7"/>
      <c r="Z88" s="3"/>
      <c r="AA88" s="11"/>
      <c r="AB88" s="7"/>
      <c r="AC88" s="3"/>
      <c r="AD88" s="11"/>
      <c r="AE88" s="7"/>
      <c r="AF88" s="3"/>
      <c r="AG88" s="11"/>
      <c r="AH88" s="7"/>
      <c r="AI88" s="3"/>
      <c r="AJ88" s="11"/>
      <c r="AK88" s="7"/>
      <c r="AL88" s="3"/>
      <c r="AM88" s="11"/>
      <c r="AN88" s="7"/>
      <c r="AO88" s="3"/>
      <c r="AP88" s="11"/>
      <c r="AQ88" s="7"/>
      <c r="AR88" s="3"/>
      <c r="AS88" s="11"/>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row>
    <row r="89" spans="1:180" s="18" customFormat="1" ht="13" x14ac:dyDescent="0.3">
      <c r="A89" s="16">
        <v>87</v>
      </c>
      <c r="B89" s="5" t="str">
        <f>IFERROR(INDEX(Census!$H$7:$H$202,MATCH(1,Census!$B$7:$B$202,0)),"")</f>
        <v/>
      </c>
      <c r="C89" s="6"/>
      <c r="D89" s="7" t="s">
        <v>1</v>
      </c>
      <c r="E89" s="8">
        <v>87</v>
      </c>
      <c r="F89" s="9"/>
      <c r="G89" s="10"/>
      <c r="H89" s="3" t="str">
        <f>IFERROR(INDEX(Census!$G$7:$G$202,MATCH(1,Census!$B$7:$B$202,0)),"")</f>
        <v/>
      </c>
      <c r="I89" s="11"/>
      <c r="J89" s="12" t="str">
        <f t="shared" si="1"/>
        <v/>
      </c>
      <c r="K89" s="7"/>
      <c r="L89" s="13"/>
      <c r="M89" s="10"/>
      <c r="N89" s="38" t="str">
        <f>IFERROR(INDEX(Census!$B$7:$G$202,MATCH("1"&amp;"Spouse",Census!$B$7:$B$202&amp;Census!$C$7:$C$202,0),6),"")</f>
        <v/>
      </c>
      <c r="O89" s="11"/>
      <c r="P89" s="7"/>
      <c r="Q89" s="3"/>
      <c r="R89" s="11"/>
      <c r="S89" s="7"/>
      <c r="T89" s="3"/>
      <c r="U89" s="11"/>
      <c r="V89" s="7"/>
      <c r="W89" s="3"/>
      <c r="X89" s="11"/>
      <c r="Y89" s="7"/>
      <c r="Z89" s="3"/>
      <c r="AA89" s="11"/>
      <c r="AB89" s="7"/>
      <c r="AC89" s="3"/>
      <c r="AD89" s="11"/>
      <c r="AE89" s="7"/>
      <c r="AF89" s="3"/>
      <c r="AG89" s="11"/>
      <c r="AH89" s="7"/>
      <c r="AI89" s="3"/>
      <c r="AJ89" s="11"/>
      <c r="AK89" s="7"/>
      <c r="AL89" s="3"/>
      <c r="AM89" s="11"/>
      <c r="AN89" s="7"/>
      <c r="AO89" s="3"/>
      <c r="AP89" s="11"/>
      <c r="AQ89" s="7"/>
      <c r="AR89" s="3"/>
      <c r="AS89" s="11"/>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row>
    <row r="90" spans="1:180" s="18" customFormat="1" ht="13" x14ac:dyDescent="0.3">
      <c r="A90" s="16">
        <v>88</v>
      </c>
      <c r="B90" s="5" t="str">
        <f>IFERROR(INDEX(Census!$H$7:$H$202,MATCH(1,Census!$B$7:$B$202,0)),"")</f>
        <v/>
      </c>
      <c r="C90" s="6"/>
      <c r="D90" s="7" t="s">
        <v>1</v>
      </c>
      <c r="E90" s="8">
        <v>88</v>
      </c>
      <c r="F90" s="9"/>
      <c r="G90" s="10"/>
      <c r="H90" s="3" t="str">
        <f>IFERROR(INDEX(Census!$G$7:$G$202,MATCH(1,Census!$B$7:$B$202,0)),"")</f>
        <v/>
      </c>
      <c r="I90" s="11"/>
      <c r="J90" s="12" t="str">
        <f t="shared" si="1"/>
        <v/>
      </c>
      <c r="K90" s="7"/>
      <c r="L90" s="13"/>
      <c r="M90" s="10"/>
      <c r="N90" s="38" t="str">
        <f>IFERROR(INDEX(Census!$B$7:$G$202,MATCH("1"&amp;"Spouse",Census!$B$7:$B$202&amp;Census!$C$7:$C$202,0),6),"")</f>
        <v/>
      </c>
      <c r="O90" s="11"/>
      <c r="P90" s="7"/>
      <c r="Q90" s="3"/>
      <c r="R90" s="11"/>
      <c r="S90" s="7"/>
      <c r="T90" s="3"/>
      <c r="U90" s="11"/>
      <c r="V90" s="7"/>
      <c r="W90" s="3"/>
      <c r="X90" s="11"/>
      <c r="Y90" s="7"/>
      <c r="Z90" s="3"/>
      <c r="AA90" s="11"/>
      <c r="AB90" s="7"/>
      <c r="AC90" s="3"/>
      <c r="AD90" s="11"/>
      <c r="AE90" s="7"/>
      <c r="AF90" s="3"/>
      <c r="AG90" s="11"/>
      <c r="AH90" s="7"/>
      <c r="AI90" s="3"/>
      <c r="AJ90" s="11"/>
      <c r="AK90" s="7"/>
      <c r="AL90" s="3"/>
      <c r="AM90" s="11"/>
      <c r="AN90" s="7"/>
      <c r="AO90" s="3"/>
      <c r="AP90" s="11"/>
      <c r="AQ90" s="7"/>
      <c r="AR90" s="3"/>
      <c r="AS90" s="11"/>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row>
    <row r="91" spans="1:180" s="18" customFormat="1" ht="13" x14ac:dyDescent="0.3">
      <c r="A91" s="16">
        <v>89</v>
      </c>
      <c r="B91" s="5" t="str">
        <f>IFERROR(INDEX(Census!$H$7:$H$202,MATCH(1,Census!$B$7:$B$202,0)),"")</f>
        <v/>
      </c>
      <c r="C91" s="6"/>
      <c r="D91" s="7" t="s">
        <v>1</v>
      </c>
      <c r="E91" s="8">
        <v>89</v>
      </c>
      <c r="F91" s="9"/>
      <c r="G91" s="10"/>
      <c r="H91" s="3" t="str">
        <f>IFERROR(INDEX(Census!$G$7:$G$202,MATCH(1,Census!$B$7:$B$202,0)),"")</f>
        <v/>
      </c>
      <c r="I91" s="11"/>
      <c r="J91" s="12" t="str">
        <f t="shared" si="1"/>
        <v/>
      </c>
      <c r="K91" s="7"/>
      <c r="L91" s="13"/>
      <c r="M91" s="10"/>
      <c r="N91" s="38" t="str">
        <f>IFERROR(INDEX(Census!$B$7:$G$202,MATCH("1"&amp;"Spouse",Census!$B$7:$B$202&amp;Census!$C$7:$C$202,0),6),"")</f>
        <v/>
      </c>
      <c r="O91" s="11"/>
      <c r="P91" s="7"/>
      <c r="Q91" s="3"/>
      <c r="R91" s="11"/>
      <c r="S91" s="7"/>
      <c r="T91" s="3"/>
      <c r="U91" s="11"/>
      <c r="V91" s="7"/>
      <c r="W91" s="3"/>
      <c r="X91" s="11"/>
      <c r="Y91" s="7"/>
      <c r="Z91" s="3"/>
      <c r="AA91" s="11"/>
      <c r="AB91" s="7"/>
      <c r="AC91" s="3"/>
      <c r="AD91" s="11"/>
      <c r="AE91" s="7"/>
      <c r="AF91" s="3"/>
      <c r="AG91" s="11"/>
      <c r="AH91" s="7"/>
      <c r="AI91" s="3"/>
      <c r="AJ91" s="11"/>
      <c r="AK91" s="7"/>
      <c r="AL91" s="3"/>
      <c r="AM91" s="11"/>
      <c r="AN91" s="7"/>
      <c r="AO91" s="3"/>
      <c r="AP91" s="11"/>
      <c r="AQ91" s="7"/>
      <c r="AR91" s="3"/>
      <c r="AS91" s="11"/>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7"/>
      <c r="FV91" s="17"/>
      <c r="FW91" s="17"/>
      <c r="FX91" s="17"/>
    </row>
    <row r="92" spans="1:180" s="18" customFormat="1" ht="13" x14ac:dyDescent="0.3">
      <c r="A92" s="16">
        <v>90</v>
      </c>
      <c r="B92" s="5" t="str">
        <f>IFERROR(INDEX(Census!$H$7:$H$202,MATCH(1,Census!$B$7:$B$202,0)),"")</f>
        <v/>
      </c>
      <c r="C92" s="6"/>
      <c r="D92" s="7" t="s">
        <v>1</v>
      </c>
      <c r="E92" s="8">
        <v>90</v>
      </c>
      <c r="F92" s="9"/>
      <c r="G92" s="10"/>
      <c r="H92" s="3" t="str">
        <f>IFERROR(INDEX(Census!$G$7:$G$202,MATCH(1,Census!$B$7:$B$202,0)),"")</f>
        <v/>
      </c>
      <c r="I92" s="11"/>
      <c r="J92" s="12" t="str">
        <f t="shared" si="1"/>
        <v/>
      </c>
      <c r="K92" s="7"/>
      <c r="L92" s="13"/>
      <c r="M92" s="10"/>
      <c r="N92" s="38" t="str">
        <f>IFERROR(INDEX(Census!$B$7:$G$202,MATCH("1"&amp;"Spouse",Census!$B$7:$B$202&amp;Census!$C$7:$C$202,0),6),"")</f>
        <v/>
      </c>
      <c r="O92" s="11"/>
      <c r="P92" s="7"/>
      <c r="Q92" s="3"/>
      <c r="R92" s="11"/>
      <c r="S92" s="7"/>
      <c r="T92" s="3"/>
      <c r="U92" s="11"/>
      <c r="V92" s="7"/>
      <c r="W92" s="3"/>
      <c r="X92" s="11"/>
      <c r="Y92" s="7"/>
      <c r="Z92" s="3"/>
      <c r="AA92" s="11"/>
      <c r="AB92" s="7"/>
      <c r="AC92" s="3"/>
      <c r="AD92" s="11"/>
      <c r="AE92" s="7"/>
      <c r="AF92" s="3"/>
      <c r="AG92" s="11"/>
      <c r="AH92" s="7"/>
      <c r="AI92" s="3"/>
      <c r="AJ92" s="11"/>
      <c r="AK92" s="7"/>
      <c r="AL92" s="3"/>
      <c r="AM92" s="11"/>
      <c r="AN92" s="7"/>
      <c r="AO92" s="3"/>
      <c r="AP92" s="11"/>
      <c r="AQ92" s="7"/>
      <c r="AR92" s="3"/>
      <c r="AS92" s="11"/>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row>
    <row r="93" spans="1:180" s="18" customFormat="1" ht="13" x14ac:dyDescent="0.3">
      <c r="A93" s="4">
        <v>91</v>
      </c>
      <c r="B93" s="5" t="str">
        <f>IFERROR(INDEX(Census!$H$7:$H$202,MATCH(1,Census!$B$7:$B$202,0)),"")</f>
        <v/>
      </c>
      <c r="C93" s="6"/>
      <c r="D93" s="7" t="s">
        <v>1</v>
      </c>
      <c r="E93" s="8">
        <v>91</v>
      </c>
      <c r="F93" s="9"/>
      <c r="G93" s="10"/>
      <c r="H93" s="3" t="str">
        <f>IFERROR(INDEX(Census!$G$7:$G$202,MATCH(1,Census!$B$7:$B$202,0)),"")</f>
        <v/>
      </c>
      <c r="I93" s="11"/>
      <c r="J93" s="12" t="str">
        <f t="shared" si="1"/>
        <v/>
      </c>
      <c r="K93" s="7"/>
      <c r="L93" s="13"/>
      <c r="M93" s="10"/>
      <c r="N93" s="38" t="str">
        <f>IFERROR(INDEX(Census!$B$7:$G$202,MATCH("1"&amp;"Spouse",Census!$B$7:$B$202&amp;Census!$C$7:$C$202,0),6),"")</f>
        <v/>
      </c>
      <c r="O93" s="11"/>
      <c r="P93" s="7"/>
      <c r="Q93" s="3"/>
      <c r="R93" s="11"/>
      <c r="S93" s="7"/>
      <c r="T93" s="3"/>
      <c r="U93" s="11"/>
      <c r="V93" s="7"/>
      <c r="W93" s="3"/>
      <c r="X93" s="11"/>
      <c r="Y93" s="7"/>
      <c r="Z93" s="3"/>
      <c r="AA93" s="11"/>
      <c r="AB93" s="7"/>
      <c r="AC93" s="3"/>
      <c r="AD93" s="11"/>
      <c r="AE93" s="7"/>
      <c r="AF93" s="3"/>
      <c r="AG93" s="11"/>
      <c r="AH93" s="7"/>
      <c r="AI93" s="3"/>
      <c r="AJ93" s="11"/>
      <c r="AK93" s="7"/>
      <c r="AL93" s="3"/>
      <c r="AM93" s="11"/>
      <c r="AN93" s="7"/>
      <c r="AO93" s="3"/>
      <c r="AP93" s="11"/>
      <c r="AQ93" s="7"/>
      <c r="AR93" s="3"/>
      <c r="AS93" s="11"/>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7"/>
      <c r="FV93" s="17"/>
      <c r="FW93" s="17"/>
      <c r="FX93" s="17"/>
    </row>
    <row r="94" spans="1:180" s="18" customFormat="1" ht="13" x14ac:dyDescent="0.3">
      <c r="A94" s="16">
        <v>92</v>
      </c>
      <c r="B94" s="5" t="str">
        <f>IFERROR(INDEX(Census!$H$7:$H$202,MATCH(1,Census!$B$7:$B$202,0)),"")</f>
        <v/>
      </c>
      <c r="C94" s="6"/>
      <c r="D94" s="7" t="s">
        <v>1</v>
      </c>
      <c r="E94" s="8">
        <v>92</v>
      </c>
      <c r="F94" s="9"/>
      <c r="G94" s="10"/>
      <c r="H94" s="3" t="str">
        <f>IFERROR(INDEX(Census!$G$7:$G$202,MATCH(1,Census!$B$7:$B$202,0)),"")</f>
        <v/>
      </c>
      <c r="I94" s="11"/>
      <c r="J94" s="12" t="str">
        <f t="shared" si="1"/>
        <v/>
      </c>
      <c r="K94" s="7"/>
      <c r="L94" s="13"/>
      <c r="M94" s="10"/>
      <c r="N94" s="38" t="str">
        <f>IFERROR(INDEX(Census!$B$7:$G$202,MATCH("1"&amp;"Spouse",Census!$B$7:$B$202&amp;Census!$C$7:$C$202,0),6),"")</f>
        <v/>
      </c>
      <c r="O94" s="11"/>
      <c r="P94" s="7"/>
      <c r="Q94" s="3"/>
      <c r="R94" s="11"/>
      <c r="S94" s="7"/>
      <c r="T94" s="3"/>
      <c r="U94" s="11"/>
      <c r="V94" s="7"/>
      <c r="W94" s="3"/>
      <c r="X94" s="11"/>
      <c r="Y94" s="7"/>
      <c r="Z94" s="3"/>
      <c r="AA94" s="11"/>
      <c r="AB94" s="7"/>
      <c r="AC94" s="3"/>
      <c r="AD94" s="11"/>
      <c r="AE94" s="7"/>
      <c r="AF94" s="3"/>
      <c r="AG94" s="11"/>
      <c r="AH94" s="7"/>
      <c r="AI94" s="3"/>
      <c r="AJ94" s="11"/>
      <c r="AK94" s="7"/>
      <c r="AL94" s="3"/>
      <c r="AM94" s="11"/>
      <c r="AN94" s="7"/>
      <c r="AO94" s="3"/>
      <c r="AP94" s="11"/>
      <c r="AQ94" s="7"/>
      <c r="AR94" s="3"/>
      <c r="AS94" s="11"/>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row>
    <row r="95" spans="1:180" s="18" customFormat="1" ht="13" x14ac:dyDescent="0.3">
      <c r="A95" s="16">
        <v>93</v>
      </c>
      <c r="B95" s="5" t="str">
        <f>IFERROR(INDEX(Census!$H$7:$H$202,MATCH(1,Census!$B$7:$B$202,0)),"")</f>
        <v/>
      </c>
      <c r="C95" s="6"/>
      <c r="D95" s="7" t="s">
        <v>1</v>
      </c>
      <c r="E95" s="8">
        <v>93</v>
      </c>
      <c r="F95" s="9"/>
      <c r="G95" s="10"/>
      <c r="H95" s="3" t="str">
        <f>IFERROR(INDEX(Census!$G$7:$G$202,MATCH(1,Census!$B$7:$B$202,0)),"")</f>
        <v/>
      </c>
      <c r="I95" s="11"/>
      <c r="J95" s="12" t="str">
        <f t="shared" si="1"/>
        <v/>
      </c>
      <c r="K95" s="7"/>
      <c r="L95" s="13"/>
      <c r="M95" s="10"/>
      <c r="N95" s="38" t="str">
        <f>IFERROR(INDEX(Census!$B$7:$G$202,MATCH("1"&amp;"Spouse",Census!$B$7:$B$202&amp;Census!$C$7:$C$202,0),6),"")</f>
        <v/>
      </c>
      <c r="O95" s="11"/>
      <c r="P95" s="7"/>
      <c r="Q95" s="3"/>
      <c r="R95" s="11"/>
      <c r="S95" s="7"/>
      <c r="T95" s="3"/>
      <c r="U95" s="11"/>
      <c r="V95" s="7"/>
      <c r="W95" s="3"/>
      <c r="X95" s="11"/>
      <c r="Y95" s="7"/>
      <c r="Z95" s="3"/>
      <c r="AA95" s="11"/>
      <c r="AB95" s="7"/>
      <c r="AC95" s="3"/>
      <c r="AD95" s="11"/>
      <c r="AE95" s="7"/>
      <c r="AF95" s="3"/>
      <c r="AG95" s="11"/>
      <c r="AH95" s="7"/>
      <c r="AI95" s="3"/>
      <c r="AJ95" s="11"/>
      <c r="AK95" s="7"/>
      <c r="AL95" s="3"/>
      <c r="AM95" s="11"/>
      <c r="AN95" s="7"/>
      <c r="AO95" s="3"/>
      <c r="AP95" s="11"/>
      <c r="AQ95" s="7"/>
      <c r="AR95" s="3"/>
      <c r="AS95" s="11"/>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row>
    <row r="96" spans="1:180" s="18" customFormat="1" ht="13" x14ac:dyDescent="0.3">
      <c r="A96" s="16">
        <v>94</v>
      </c>
      <c r="B96" s="5" t="str">
        <f>IFERROR(INDEX(Census!$H$7:$H$202,MATCH(1,Census!$B$7:$B$202,0)),"")</f>
        <v/>
      </c>
      <c r="C96" s="6"/>
      <c r="D96" s="7" t="s">
        <v>1</v>
      </c>
      <c r="E96" s="8">
        <v>94</v>
      </c>
      <c r="F96" s="9"/>
      <c r="G96" s="10"/>
      <c r="H96" s="3" t="str">
        <f>IFERROR(INDEX(Census!$G$7:$G$202,MATCH(1,Census!$B$7:$B$202,0)),"")</f>
        <v/>
      </c>
      <c r="I96" s="11"/>
      <c r="J96" s="12" t="str">
        <f t="shared" si="1"/>
        <v/>
      </c>
      <c r="K96" s="7"/>
      <c r="L96" s="13"/>
      <c r="M96" s="10"/>
      <c r="N96" s="38" t="str">
        <f>IFERROR(INDEX(Census!$B$7:$G$202,MATCH("1"&amp;"Spouse",Census!$B$7:$B$202&amp;Census!$C$7:$C$202,0),6),"")</f>
        <v/>
      </c>
      <c r="O96" s="11"/>
      <c r="P96" s="7"/>
      <c r="Q96" s="3"/>
      <c r="R96" s="11"/>
      <c r="S96" s="7"/>
      <c r="T96" s="3"/>
      <c r="U96" s="11"/>
      <c r="V96" s="7"/>
      <c r="W96" s="3"/>
      <c r="X96" s="11"/>
      <c r="Y96" s="7"/>
      <c r="Z96" s="3"/>
      <c r="AA96" s="11"/>
      <c r="AB96" s="7"/>
      <c r="AC96" s="3"/>
      <c r="AD96" s="11"/>
      <c r="AE96" s="7"/>
      <c r="AF96" s="3"/>
      <c r="AG96" s="11"/>
      <c r="AH96" s="7"/>
      <c r="AI96" s="3"/>
      <c r="AJ96" s="11"/>
      <c r="AK96" s="7"/>
      <c r="AL96" s="3"/>
      <c r="AM96" s="11"/>
      <c r="AN96" s="7"/>
      <c r="AO96" s="3"/>
      <c r="AP96" s="11"/>
      <c r="AQ96" s="7"/>
      <c r="AR96" s="3"/>
      <c r="AS96" s="11"/>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row>
    <row r="97" spans="1:180" s="18" customFormat="1" ht="13" x14ac:dyDescent="0.3">
      <c r="A97" s="16">
        <v>95</v>
      </c>
      <c r="B97" s="5" t="str">
        <f>IFERROR(INDEX(Census!$H$7:$H$202,MATCH(1,Census!$B$7:$B$202,0)),"")</f>
        <v/>
      </c>
      <c r="C97" s="6"/>
      <c r="D97" s="7" t="s">
        <v>1</v>
      </c>
      <c r="E97" s="8">
        <v>95</v>
      </c>
      <c r="F97" s="9"/>
      <c r="G97" s="10"/>
      <c r="H97" s="3" t="str">
        <f>IFERROR(INDEX(Census!$G$7:$G$202,MATCH(1,Census!$B$7:$B$202,0)),"")</f>
        <v/>
      </c>
      <c r="I97" s="11"/>
      <c r="J97" s="12" t="str">
        <f t="shared" si="1"/>
        <v/>
      </c>
      <c r="K97" s="7"/>
      <c r="L97" s="13"/>
      <c r="M97" s="10"/>
      <c r="N97" s="38" t="str">
        <f>IFERROR(INDEX(Census!$B$7:$G$202,MATCH("1"&amp;"Spouse",Census!$B$7:$B$202&amp;Census!$C$7:$C$202,0),6),"")</f>
        <v/>
      </c>
      <c r="O97" s="11"/>
      <c r="P97" s="7"/>
      <c r="Q97" s="3"/>
      <c r="R97" s="11"/>
      <c r="S97" s="7"/>
      <c r="T97" s="3"/>
      <c r="U97" s="11"/>
      <c r="V97" s="7"/>
      <c r="W97" s="3"/>
      <c r="X97" s="11"/>
      <c r="Y97" s="7"/>
      <c r="Z97" s="3"/>
      <c r="AA97" s="11"/>
      <c r="AB97" s="7"/>
      <c r="AC97" s="3"/>
      <c r="AD97" s="11"/>
      <c r="AE97" s="7"/>
      <c r="AF97" s="3"/>
      <c r="AG97" s="11"/>
      <c r="AH97" s="7"/>
      <c r="AI97" s="3"/>
      <c r="AJ97" s="11"/>
      <c r="AK97" s="7"/>
      <c r="AL97" s="3"/>
      <c r="AM97" s="11"/>
      <c r="AN97" s="7"/>
      <c r="AO97" s="3"/>
      <c r="AP97" s="11"/>
      <c r="AQ97" s="7"/>
      <c r="AR97" s="3"/>
      <c r="AS97" s="11"/>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7"/>
      <c r="FV97" s="17"/>
      <c r="FW97" s="17"/>
      <c r="FX97" s="17"/>
    </row>
    <row r="98" spans="1:180" s="18" customFormat="1" ht="13" x14ac:dyDescent="0.3">
      <c r="A98" s="16">
        <v>96</v>
      </c>
      <c r="B98" s="5" t="str">
        <f>IFERROR(INDEX(Census!$H$7:$H$202,MATCH(1,Census!$B$7:$B$202,0)),"")</f>
        <v/>
      </c>
      <c r="C98" s="6"/>
      <c r="D98" s="7" t="s">
        <v>1</v>
      </c>
      <c r="E98" s="8">
        <v>96</v>
      </c>
      <c r="F98" s="9"/>
      <c r="G98" s="10"/>
      <c r="H98" s="3" t="str">
        <f>IFERROR(INDEX(Census!$G$7:$G$202,MATCH(1,Census!$B$7:$B$202,0)),"")</f>
        <v/>
      </c>
      <c r="I98" s="11"/>
      <c r="J98" s="12" t="str">
        <f t="shared" si="1"/>
        <v/>
      </c>
      <c r="K98" s="7"/>
      <c r="L98" s="13"/>
      <c r="M98" s="10"/>
      <c r="N98" s="38" t="str">
        <f>IFERROR(INDEX(Census!$B$7:$G$202,MATCH("1"&amp;"Spouse",Census!$B$7:$B$202&amp;Census!$C$7:$C$202,0),6),"")</f>
        <v/>
      </c>
      <c r="O98" s="11"/>
      <c r="P98" s="7"/>
      <c r="Q98" s="3"/>
      <c r="R98" s="11"/>
      <c r="S98" s="7"/>
      <c r="T98" s="3"/>
      <c r="U98" s="11"/>
      <c r="V98" s="7"/>
      <c r="W98" s="3"/>
      <c r="X98" s="11"/>
      <c r="Y98" s="7"/>
      <c r="Z98" s="3"/>
      <c r="AA98" s="11"/>
      <c r="AB98" s="7"/>
      <c r="AC98" s="3"/>
      <c r="AD98" s="11"/>
      <c r="AE98" s="7"/>
      <c r="AF98" s="3"/>
      <c r="AG98" s="11"/>
      <c r="AH98" s="7"/>
      <c r="AI98" s="3"/>
      <c r="AJ98" s="11"/>
      <c r="AK98" s="7"/>
      <c r="AL98" s="3"/>
      <c r="AM98" s="11"/>
      <c r="AN98" s="7"/>
      <c r="AO98" s="3"/>
      <c r="AP98" s="11"/>
      <c r="AQ98" s="7"/>
      <c r="AR98" s="3"/>
      <c r="AS98" s="11"/>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row>
    <row r="99" spans="1:180" s="18" customFormat="1" ht="13" x14ac:dyDescent="0.3">
      <c r="A99" s="4">
        <v>97</v>
      </c>
      <c r="B99" s="5" t="str">
        <f>IFERROR(INDEX(Census!$H$7:$H$202,MATCH(1,Census!$B$7:$B$202,0)),"")</f>
        <v/>
      </c>
      <c r="C99" s="6"/>
      <c r="D99" s="7" t="s">
        <v>1</v>
      </c>
      <c r="E99" s="8">
        <v>97</v>
      </c>
      <c r="F99" s="9"/>
      <c r="G99" s="10"/>
      <c r="H99" s="3" t="str">
        <f>IFERROR(INDEX(Census!$G$7:$G$202,MATCH(1,Census!$B$7:$B$202,0)),"")</f>
        <v/>
      </c>
      <c r="I99" s="11"/>
      <c r="J99" s="12" t="str">
        <f t="shared" si="1"/>
        <v/>
      </c>
      <c r="K99" s="7"/>
      <c r="L99" s="13"/>
      <c r="M99" s="10"/>
      <c r="N99" s="38" t="str">
        <f>IFERROR(INDEX(Census!$B$7:$G$202,MATCH("1"&amp;"Spouse",Census!$B$7:$B$202&amp;Census!$C$7:$C$202,0),6),"")</f>
        <v/>
      </c>
      <c r="O99" s="11"/>
      <c r="P99" s="7"/>
      <c r="Q99" s="3"/>
      <c r="R99" s="11"/>
      <c r="S99" s="7"/>
      <c r="T99" s="3"/>
      <c r="U99" s="11"/>
      <c r="V99" s="7"/>
      <c r="W99" s="3"/>
      <c r="X99" s="11"/>
      <c r="Y99" s="7"/>
      <c r="Z99" s="3"/>
      <c r="AA99" s="11"/>
      <c r="AB99" s="7"/>
      <c r="AC99" s="3"/>
      <c r="AD99" s="11"/>
      <c r="AE99" s="7"/>
      <c r="AF99" s="3"/>
      <c r="AG99" s="11"/>
      <c r="AH99" s="7"/>
      <c r="AI99" s="3"/>
      <c r="AJ99" s="11"/>
      <c r="AK99" s="7"/>
      <c r="AL99" s="3"/>
      <c r="AM99" s="11"/>
      <c r="AN99" s="7"/>
      <c r="AO99" s="3"/>
      <c r="AP99" s="11"/>
      <c r="AQ99" s="7"/>
      <c r="AR99" s="3"/>
      <c r="AS99" s="11"/>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row>
    <row r="100" spans="1:180" s="18" customFormat="1" ht="13" x14ac:dyDescent="0.3">
      <c r="A100" s="16">
        <v>98</v>
      </c>
      <c r="B100" s="5" t="str">
        <f>IFERROR(INDEX(Census!$H$7:$H$202,MATCH(1,Census!$B$7:$B$202,0)),"")</f>
        <v/>
      </c>
      <c r="C100" s="6"/>
      <c r="D100" s="7" t="s">
        <v>1</v>
      </c>
      <c r="E100" s="8">
        <v>98</v>
      </c>
      <c r="F100" s="9"/>
      <c r="G100" s="10"/>
      <c r="H100" s="3" t="str">
        <f>IFERROR(INDEX(Census!$G$7:$G$202,MATCH(1,Census!$B$7:$B$202,0)),"")</f>
        <v/>
      </c>
      <c r="I100" s="11"/>
      <c r="J100" s="12" t="str">
        <f t="shared" si="1"/>
        <v/>
      </c>
      <c r="K100" s="7"/>
      <c r="L100" s="13"/>
      <c r="M100" s="10"/>
      <c r="N100" s="38" t="str">
        <f>IFERROR(INDEX(Census!$B$7:$G$202,MATCH("1"&amp;"Spouse",Census!$B$7:$B$202&amp;Census!$C$7:$C$202,0),6),"")</f>
        <v/>
      </c>
      <c r="O100" s="11"/>
      <c r="P100" s="7"/>
      <c r="Q100" s="3"/>
      <c r="R100" s="11"/>
      <c r="S100" s="7"/>
      <c r="T100" s="3"/>
      <c r="U100" s="11"/>
      <c r="V100" s="7"/>
      <c r="W100" s="3"/>
      <c r="X100" s="11"/>
      <c r="Y100" s="7"/>
      <c r="Z100" s="3"/>
      <c r="AA100" s="11"/>
      <c r="AB100" s="7"/>
      <c r="AC100" s="3"/>
      <c r="AD100" s="11"/>
      <c r="AE100" s="7"/>
      <c r="AF100" s="3"/>
      <c r="AG100" s="11"/>
      <c r="AH100" s="7"/>
      <c r="AI100" s="3"/>
      <c r="AJ100" s="11"/>
      <c r="AK100" s="7"/>
      <c r="AL100" s="3"/>
      <c r="AM100" s="11"/>
      <c r="AN100" s="7"/>
      <c r="AO100" s="3"/>
      <c r="AP100" s="11"/>
      <c r="AQ100" s="7"/>
      <c r="AR100" s="3"/>
      <c r="AS100" s="11"/>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7"/>
      <c r="FV100" s="17"/>
      <c r="FW100" s="17"/>
      <c r="FX100" s="17"/>
    </row>
    <row r="101" spans="1:180" s="18" customFormat="1" ht="13" x14ac:dyDescent="0.3">
      <c r="A101" s="16">
        <v>99</v>
      </c>
      <c r="B101" s="5" t="str">
        <f>IFERROR(INDEX(Census!$H$7:$H$202,MATCH(1,Census!$B$7:$B$202,0)),"")</f>
        <v/>
      </c>
      <c r="C101" s="6"/>
      <c r="D101" s="7" t="s">
        <v>1</v>
      </c>
      <c r="E101" s="8">
        <v>99</v>
      </c>
      <c r="F101" s="9"/>
      <c r="G101" s="10"/>
      <c r="H101" s="3" t="str">
        <f>IFERROR(INDEX(Census!$G$7:$G$202,MATCH(1,Census!$B$7:$B$202,0)),"")</f>
        <v/>
      </c>
      <c r="I101" s="11"/>
      <c r="J101" s="12" t="str">
        <f t="shared" si="1"/>
        <v/>
      </c>
      <c r="K101" s="7"/>
      <c r="L101" s="13"/>
      <c r="M101" s="10"/>
      <c r="N101" s="38" t="str">
        <f>IFERROR(INDEX(Census!$B$7:$G$202,MATCH("1"&amp;"Spouse",Census!$B$7:$B$202&amp;Census!$C$7:$C$202,0),6),"")</f>
        <v/>
      </c>
      <c r="O101" s="11"/>
      <c r="P101" s="7"/>
      <c r="Q101" s="3"/>
      <c r="R101" s="11"/>
      <c r="S101" s="7"/>
      <c r="T101" s="3"/>
      <c r="U101" s="11"/>
      <c r="V101" s="7"/>
      <c r="W101" s="3"/>
      <c r="X101" s="11"/>
      <c r="Y101" s="7"/>
      <c r="Z101" s="3"/>
      <c r="AA101" s="11"/>
      <c r="AB101" s="7"/>
      <c r="AC101" s="3"/>
      <c r="AD101" s="11"/>
      <c r="AE101" s="7"/>
      <c r="AF101" s="3"/>
      <c r="AG101" s="11"/>
      <c r="AH101" s="7"/>
      <c r="AI101" s="3"/>
      <c r="AJ101" s="11"/>
      <c r="AK101" s="7"/>
      <c r="AL101" s="3"/>
      <c r="AM101" s="11"/>
      <c r="AN101" s="7"/>
      <c r="AO101" s="3"/>
      <c r="AP101" s="11"/>
      <c r="AQ101" s="7"/>
      <c r="AR101" s="3"/>
      <c r="AS101" s="11"/>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c r="FG101" s="17"/>
      <c r="FH101" s="17"/>
      <c r="FI101" s="17"/>
      <c r="FJ101" s="17"/>
      <c r="FK101" s="17"/>
      <c r="FL101" s="17"/>
      <c r="FM101" s="17"/>
      <c r="FN101" s="17"/>
      <c r="FO101" s="17"/>
      <c r="FP101" s="17"/>
      <c r="FQ101" s="17"/>
      <c r="FR101" s="17"/>
      <c r="FS101" s="17"/>
      <c r="FT101" s="17"/>
      <c r="FU101" s="17"/>
      <c r="FV101" s="17"/>
      <c r="FW101" s="17"/>
      <c r="FX101" s="17"/>
    </row>
    <row r="102" spans="1:180" s="18" customFormat="1" ht="13" x14ac:dyDescent="0.3">
      <c r="A102" s="16">
        <v>100</v>
      </c>
      <c r="B102" s="5" t="str">
        <f>IFERROR(INDEX(Census!$H$7:$H$202,MATCH(1,Census!$B$7:$B$202,0)),"")</f>
        <v/>
      </c>
      <c r="C102" s="6"/>
      <c r="D102" s="7" t="s">
        <v>1</v>
      </c>
      <c r="E102" s="8">
        <v>100</v>
      </c>
      <c r="F102" s="9"/>
      <c r="G102" s="10"/>
      <c r="H102" s="3" t="str">
        <f>IFERROR(INDEX(Census!$G$7:$G$202,MATCH(1,Census!$B$7:$B$202,0)),"")</f>
        <v/>
      </c>
      <c r="I102" s="11"/>
      <c r="J102" s="12" t="str">
        <f t="shared" si="1"/>
        <v/>
      </c>
      <c r="K102" s="7"/>
      <c r="L102" s="13"/>
      <c r="M102" s="10"/>
      <c r="N102" s="38" t="str">
        <f>IFERROR(INDEX(Census!$B$7:$G$202,MATCH("1"&amp;"Spouse",Census!$B$7:$B$202&amp;Census!$C$7:$C$202,0),6),"")</f>
        <v/>
      </c>
      <c r="O102" s="11"/>
      <c r="P102" s="7"/>
      <c r="Q102" s="3"/>
      <c r="R102" s="11"/>
      <c r="S102" s="7"/>
      <c r="T102" s="3"/>
      <c r="U102" s="11"/>
      <c r="V102" s="7"/>
      <c r="W102" s="3"/>
      <c r="X102" s="11"/>
      <c r="Y102" s="7"/>
      <c r="Z102" s="3"/>
      <c r="AA102" s="11"/>
      <c r="AB102" s="7"/>
      <c r="AC102" s="3"/>
      <c r="AD102" s="11"/>
      <c r="AE102" s="7"/>
      <c r="AF102" s="3"/>
      <c r="AG102" s="11"/>
      <c r="AH102" s="7"/>
      <c r="AI102" s="3"/>
      <c r="AJ102" s="11"/>
      <c r="AK102" s="7"/>
      <c r="AL102" s="3"/>
      <c r="AM102" s="11"/>
      <c r="AN102" s="7"/>
      <c r="AO102" s="3"/>
      <c r="AP102" s="11"/>
      <c r="AQ102" s="7"/>
      <c r="AR102" s="3"/>
      <c r="AS102" s="11"/>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7"/>
      <c r="FV102" s="17"/>
      <c r="FW102" s="17"/>
      <c r="FX102" s="17"/>
    </row>
  </sheetData>
  <mergeCells count="12">
    <mergeCell ref="AK1:AM1"/>
    <mergeCell ref="AN1:AP1"/>
    <mergeCell ref="AQ1:AS1"/>
    <mergeCell ref="A1:L1"/>
    <mergeCell ref="AB1:AD1"/>
    <mergeCell ref="Y1:AA1"/>
    <mergeCell ref="V1:X1"/>
    <mergeCell ref="S1:U1"/>
    <mergeCell ref="P1:R1"/>
    <mergeCell ref="M1:O1"/>
    <mergeCell ref="AE1:AG1"/>
    <mergeCell ref="AH1:AJ1"/>
  </mergeCells>
  <pageMargins left="0.7" right="0.7" top="0.75" bottom="0.75" header="0.3" footer="0.3"/>
  <ignoredErrors>
    <ignoredError sqref="H4:H102 J3:J102" unlockedFormula="1"/>
  </ignoredError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RFP INFO</vt:lpstr>
      <vt:lpstr>Census</vt:lpstr>
      <vt:lpstr>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Intriago</dc:creator>
  <cp:lastModifiedBy>Jennifer Sevest</cp:lastModifiedBy>
  <cp:lastPrinted>2020-07-22T15:49:18Z</cp:lastPrinted>
  <dcterms:created xsi:type="dcterms:W3CDTF">2015-06-15T22:45:54Z</dcterms:created>
  <dcterms:modified xsi:type="dcterms:W3CDTF">2022-10-18T19:24:43Z</dcterms:modified>
</cp:coreProperties>
</file>